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>
    <definedName name="_xlnm.Print_Area" localSheetId="0">'Лист1'!$A$1:$DC$93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<sst xmlns="http://schemas.openxmlformats.org/spreadsheetml/2006/main" count="173" uniqueCount="156">
  <si>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</si>
  <si>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</si>
  <si>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</si>
  <si>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</si>
  <si>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</si>
  <si>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</si>
  <si>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</si>
  <si>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</si>
  <si>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</si>
  <si>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</si>
  <si>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</si>
  <si>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</si>
  <si>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</si>
  <si>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</si>
  <si>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</si>
  <si>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</si>
  <si>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</si>
  <si>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</si>
  <si>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</si>
  <si>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</si>
  <si>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</si>
  <si>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</si>
  <si>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</si>
  <si>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</si>
  <si>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</si>
  <si>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</si>
  <si>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</si>
  <si>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</si>
  <si>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</si>
  <si>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</si>
  <si>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</si>
  <si>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</si>
  <si>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</si>
  <si>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</si>
  <si>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</si>
  <si>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</si>
  <si>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</si>
  <si>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</si>
  <si>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</si>
  <si>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</si>
  <si>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</si>
  <si>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</si>
  <si>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</si>
  <si>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</si>
  <si>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</si>
  <si>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</si>
  <si>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</si>
  <si>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</si>
  <si>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</si>
  <si>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</si>
  <si>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</si>
  <si>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</si>
  <si>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</si>
  <si>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</si>
  <si>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</si>
  <si>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</si>
  <si>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</si>
  <si>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</si>
  <si>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</si>
  <si>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</si>
  <si>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</si>
  <si>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</si>
  <si>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</si>
  <si>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</si>
  <si>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</si>
  <si>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</si>
  <si>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</si>
  <si>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</si>
  <si>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</si>
  <si>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</si>
  <si>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</si>
  <si>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</si>
  <si>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</si>
  <si>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</si>
  <si>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</si>
  <si>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</si>
  <si>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</si>
  <si>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</si>
  <si>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</si>
  <si>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</si>
  <si>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</si>
  <si>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</si>
  <si>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</si>
  <si>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</si>
  <si>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</si>
  <si>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</si>
  <si>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</si>
  <si>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</si>
  <si>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</si>
  <si>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</si>
  <si>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</si>
  <si>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</si>
  <si>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</si>
  <si>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</si>
  <si>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</si>
  <si>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</si>
  <si>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</si>
  <si>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</si>
  <si>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</si>
  <si>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</si>
  <si>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</si>
  <si>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</si>
  <si>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</si>
  <si>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</si>
  <si>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</si>
  <si>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</si>
  <si>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</si>
  <si>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</si>
  <si>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</si>
  <si>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</si>
  <si>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</si>
  <si>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</si>
  <si>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</si>
  <si>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</si>
  <si>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</si>
  <si>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</si>
  <si>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</si>
  <si>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</si>
  <si>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</si>
  <si>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</si>
  <si>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</si>
  <si>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</si>
  <si>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</si>
  <si>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</si>
  <si>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</si>
  <si>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</si>
  <si>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</si>
  <si>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</si>
  <si>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</si>
  <si>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</si>
  <si>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</si>
  <si>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</si>
  <si>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</si>
  <si>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</si>
  <si>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</si>
  <si>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</si>
  <si>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</si>
  <si>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</si>
  <si>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</si>
  <si>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</si>
  <si>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</si>
  <si>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</si>
  <si>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</si>
  <si>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</si>
  <si>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</si>
  <si>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</si>
  <si>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</si>
  <si>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</si>
  <si>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"Управляющая компания "Династия"</t>
  </si>
  <si>
    <t>2009</t>
  </si>
  <si>
    <t>Главный бухгалтер</t>
  </si>
  <si>
    <t>Генеральный директор</t>
  </si>
  <si>
    <t>Коробихина Л.В.</t>
  </si>
  <si>
    <t>Тирре С.В.</t>
  </si>
  <si>
    <t>30</t>
  </si>
  <si>
    <t>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</si>
</sst>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justify" vertical="top" wrapText="1"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93"/>
  <sheetViews>
    <sheetView tabSelected="1" workbookViewId="0" topLeftCell="A1">
      <selection activeCell="BJ79" sqref="BJ79:BV79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73" t="s">
        <v>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</row>
    <row r="10" spans="1:107" s="4" customFormat="1" ht="13.5" customHeight="1">
      <c r="A10" s="73" t="s">
        <v>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74" t="s">
        <v>154</v>
      </c>
      <c r="AS11" s="74"/>
      <c r="AT11" s="74"/>
      <c r="AU11" s="74"/>
      <c r="AV11" s="73" t="s">
        <v>4</v>
      </c>
      <c r="AW11" s="73"/>
      <c r="AX11" s="74" t="s">
        <v>155</v>
      </c>
      <c r="AY11" s="74"/>
      <c r="AZ11" s="74"/>
      <c r="BA11" s="74"/>
      <c r="BB11" s="73" t="s">
        <v>4</v>
      </c>
      <c r="BC11" s="73"/>
      <c r="BD11" s="74" t="s">
        <v>149</v>
      </c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5.25" customHeight="1">
      <c r="F12" s="71" t="s">
        <v>148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2"/>
      <c r="CZ12" s="2"/>
    </row>
    <row r="13" spans="6:104" s="3" customFormat="1" ht="10.5" customHeight="1">
      <c r="F13" s="26" t="s">
        <v>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"/>
      <c r="CZ13" s="2"/>
    </row>
    <row r="14" spans="1:107" s="9" customFormat="1" ht="18" customHeight="1">
      <c r="A14" s="30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2"/>
    </row>
    <row r="15" spans="1:107" s="12" customFormat="1" ht="62.25" customHeight="1">
      <c r="A15" s="43" t="s">
        <v>17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72" t="s">
        <v>18</v>
      </c>
      <c r="BB15" s="44"/>
      <c r="BC15" s="44"/>
      <c r="BD15" s="44"/>
      <c r="BE15" s="44"/>
      <c r="BF15" s="44"/>
      <c r="BG15" s="44"/>
      <c r="BH15" s="44"/>
      <c r="BI15" s="45"/>
      <c r="BJ15" s="72" t="s">
        <v>19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14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72" t="s">
        <v>20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40">
        <v>2</v>
      </c>
      <c r="BB16" s="35"/>
      <c r="BC16" s="35"/>
      <c r="BD16" s="35"/>
      <c r="BE16" s="35"/>
      <c r="BF16" s="35"/>
      <c r="BG16" s="35"/>
      <c r="BH16" s="35"/>
      <c r="BI16" s="36"/>
      <c r="BJ16" s="40">
        <v>3</v>
      </c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6"/>
      <c r="BW16" s="40">
        <v>4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6"/>
      <c r="CM16" s="40">
        <v>5</v>
      </c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6"/>
    </row>
    <row r="17" spans="1:107" s="3" customFormat="1" ht="18" customHeight="1">
      <c r="A17" s="30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2"/>
    </row>
    <row r="18" spans="1:107" s="13" customFormat="1" ht="15.75" customHeight="1">
      <c r="A18" s="14"/>
      <c r="B18" s="57" t="s">
        <v>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19"/>
      <c r="BA18" s="41" t="s">
        <v>21</v>
      </c>
      <c r="BB18" s="34"/>
      <c r="BC18" s="34"/>
      <c r="BD18" s="34"/>
      <c r="BE18" s="34"/>
      <c r="BF18" s="34"/>
      <c r="BG18" s="34"/>
      <c r="BH18" s="34"/>
      <c r="BI18" s="42"/>
      <c r="BJ18" s="37">
        <f>23362252.25-91069.5</f>
        <v>23271182.75</v>
      </c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40">
        <v>1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6"/>
      <c r="CM18" s="37">
        <f>BJ18*BW18</f>
        <v>23271182.75</v>
      </c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</row>
    <row r="19" spans="1:107" s="13" customFormat="1" ht="15.75" customHeight="1">
      <c r="A19" s="14"/>
      <c r="B19" s="57" t="s">
        <v>10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19"/>
      <c r="BA19" s="41" t="s">
        <v>22</v>
      </c>
      <c r="BB19" s="34"/>
      <c r="BC19" s="34"/>
      <c r="BD19" s="34"/>
      <c r="BE19" s="34"/>
      <c r="BF19" s="34"/>
      <c r="BG19" s="34"/>
      <c r="BH19" s="34"/>
      <c r="BI19" s="42"/>
      <c r="BJ19" s="37">
        <v>0</v>
      </c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  <c r="BW19" s="40">
        <v>0.5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6"/>
      <c r="CM19" s="37">
        <f>BJ19*BW19</f>
        <v>0</v>
      </c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9"/>
    </row>
    <row r="20" spans="1:107" s="13" customFormat="1" ht="15.75" customHeight="1">
      <c r="A20" s="14"/>
      <c r="B20" s="57" t="s">
        <v>11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19"/>
      <c r="BA20" s="41" t="s">
        <v>23</v>
      </c>
      <c r="BB20" s="34"/>
      <c r="BC20" s="34"/>
      <c r="BD20" s="34"/>
      <c r="BE20" s="34"/>
      <c r="BF20" s="34"/>
      <c r="BG20" s="34"/>
      <c r="BH20" s="34"/>
      <c r="BI20" s="42"/>
      <c r="BJ20" s="37">
        <v>0</v>
      </c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  <c r="BW20" s="40">
        <v>0.5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6"/>
      <c r="CM20" s="37">
        <f>BJ20*BW20</f>
        <v>0</v>
      </c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9"/>
    </row>
    <row r="21" spans="1:107" s="13" customFormat="1" ht="15.75" customHeight="1">
      <c r="A21" s="16"/>
      <c r="B21" s="64" t="s">
        <v>12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17"/>
      <c r="BA21" s="65" t="s">
        <v>24</v>
      </c>
      <c r="BB21" s="66"/>
      <c r="BC21" s="66"/>
      <c r="BD21" s="66"/>
      <c r="BE21" s="66"/>
      <c r="BF21" s="66"/>
      <c r="BG21" s="66"/>
      <c r="BH21" s="66"/>
      <c r="BI21" s="67"/>
      <c r="BJ21" s="61">
        <f>SUM(BJ18:BV20)</f>
        <v>23271182.75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3"/>
      <c r="BW21" s="68" t="s">
        <v>41</v>
      </c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70"/>
      <c r="CM21" s="61">
        <f>SUM(CM18:DC20)</f>
        <v>23271182.75</v>
      </c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3"/>
    </row>
    <row r="22" spans="1:107" s="13" customFormat="1" ht="18" customHeight="1">
      <c r="A22" s="30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2"/>
    </row>
    <row r="23" spans="1:107" s="13" customFormat="1" ht="28.5" customHeight="1">
      <c r="A23" s="14"/>
      <c r="B23" s="33" t="s">
        <v>15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15"/>
      <c r="BA23" s="58" t="s">
        <v>26</v>
      </c>
      <c r="BB23" s="59"/>
      <c r="BC23" s="59"/>
      <c r="BD23" s="59"/>
      <c r="BE23" s="59"/>
      <c r="BF23" s="59"/>
      <c r="BG23" s="59"/>
      <c r="BH23" s="59"/>
      <c r="BI23" s="60"/>
      <c r="BJ23" s="54">
        <v>0</v>
      </c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6"/>
      <c r="BW23" s="54">
        <v>0.2</v>
      </c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6"/>
      <c r="CM23" s="54">
        <f>BJ23*BW23</f>
        <v>0</v>
      </c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6"/>
    </row>
    <row r="24" spans="1:107" s="13" customFormat="1" ht="28.5" customHeight="1">
      <c r="A24" s="14"/>
      <c r="B24" s="33" t="s">
        <v>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15"/>
      <c r="BA24" s="58" t="s">
        <v>27</v>
      </c>
      <c r="BB24" s="59"/>
      <c r="BC24" s="59"/>
      <c r="BD24" s="59"/>
      <c r="BE24" s="59"/>
      <c r="BF24" s="59"/>
      <c r="BG24" s="59"/>
      <c r="BH24" s="59"/>
      <c r="BI24" s="60"/>
      <c r="BJ24" s="40">
        <v>0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6"/>
      <c r="BW24" s="54">
        <v>0.2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6"/>
      <c r="CM24" s="54">
        <f>BJ24*BW24</f>
        <v>0</v>
      </c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16.5" customHeight="1">
      <c r="A25" s="16"/>
      <c r="B25" s="57" t="s">
        <v>13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17"/>
      <c r="BA25" s="41" t="s">
        <v>28</v>
      </c>
      <c r="BB25" s="34"/>
      <c r="BC25" s="34"/>
      <c r="BD25" s="34"/>
      <c r="BE25" s="34"/>
      <c r="BF25" s="34"/>
      <c r="BG25" s="34"/>
      <c r="BH25" s="34"/>
      <c r="BI25" s="42"/>
      <c r="BJ25" s="40">
        <v>0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6"/>
      <c r="BW25" s="40" t="s">
        <v>41</v>
      </c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6"/>
      <c r="CM25" s="40">
        <f>SUM(CM23:DC24)</f>
        <v>0</v>
      </c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6"/>
    </row>
    <row r="26" spans="1:107" s="13" customFormat="1" ht="18" customHeight="1">
      <c r="A26" s="30" t="s">
        <v>29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2"/>
    </row>
    <row r="27" spans="1:107" s="13" customFormat="1" ht="67.5" customHeight="1">
      <c r="A27" s="14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15"/>
      <c r="BA27" s="41" t="s">
        <v>32</v>
      </c>
      <c r="BB27" s="34"/>
      <c r="BC27" s="34"/>
      <c r="BD27" s="34"/>
      <c r="BE27" s="34"/>
      <c r="BF27" s="34"/>
      <c r="BG27" s="34"/>
      <c r="BH27" s="34"/>
      <c r="BI27" s="42"/>
      <c r="BJ27" s="40">
        <v>0</v>
      </c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40">
        <v>1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6"/>
      <c r="CM27" s="54">
        <f>BJ27*BW27</f>
        <v>0</v>
      </c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6"/>
    </row>
    <row r="28" spans="1:107" s="13" customFormat="1" ht="15.75" customHeight="1">
      <c r="A28" s="14"/>
      <c r="B28" s="57" t="s">
        <v>33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19"/>
      <c r="BA28" s="41" t="s">
        <v>36</v>
      </c>
      <c r="BB28" s="34"/>
      <c r="BC28" s="34"/>
      <c r="BD28" s="34"/>
      <c r="BE28" s="34"/>
      <c r="BF28" s="34"/>
      <c r="BG28" s="34"/>
      <c r="BH28" s="34"/>
      <c r="BI28" s="42"/>
      <c r="BJ28" s="40">
        <v>0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40">
        <v>1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6"/>
      <c r="CM28" s="54">
        <f>BJ28*BW28</f>
        <v>0</v>
      </c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15.75" customHeight="1">
      <c r="A29" s="14"/>
      <c r="B29" s="57" t="s">
        <v>34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19"/>
      <c r="BA29" s="41" t="s">
        <v>37</v>
      </c>
      <c r="BB29" s="34"/>
      <c r="BC29" s="34"/>
      <c r="BD29" s="34"/>
      <c r="BE29" s="34"/>
      <c r="BF29" s="34"/>
      <c r="BG29" s="34"/>
      <c r="BH29" s="34"/>
      <c r="BI29" s="42"/>
      <c r="BJ29" s="40">
        <f>SUM(BJ27:BV28)</f>
        <v>0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40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40">
        <f>SUM(CM27:DC28)</f>
        <v>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6"/>
    </row>
    <row r="30" spans="1:107" s="13" customFormat="1" ht="18" customHeight="1">
      <c r="A30" s="30" t="s">
        <v>35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2"/>
    </row>
    <row r="31" spans="1:107" s="13" customFormat="1" ht="28.5" customHeight="1">
      <c r="A31" s="14"/>
      <c r="B31" s="33" t="s">
        <v>31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19"/>
      <c r="BA31" s="41" t="s">
        <v>38</v>
      </c>
      <c r="BB31" s="34"/>
      <c r="BC31" s="34"/>
      <c r="BD31" s="34"/>
      <c r="BE31" s="34"/>
      <c r="BF31" s="34"/>
      <c r="BG31" s="34"/>
      <c r="BH31" s="34"/>
      <c r="BI31" s="42"/>
      <c r="BJ31" s="40">
        <v>0</v>
      </c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6"/>
      <c r="BW31" s="40">
        <v>1</v>
      </c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6"/>
      <c r="CM31" s="40">
        <v>0</v>
      </c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6"/>
    </row>
    <row r="32" spans="1:107" s="13" customFormat="1" ht="54.75" customHeight="1">
      <c r="A32" s="14"/>
      <c r="B32" s="33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19"/>
      <c r="BA32" s="41" t="s">
        <v>39</v>
      </c>
      <c r="BB32" s="34"/>
      <c r="BC32" s="34"/>
      <c r="BD32" s="34"/>
      <c r="BE32" s="34"/>
      <c r="BF32" s="34"/>
      <c r="BG32" s="34"/>
      <c r="BH32" s="34"/>
      <c r="BI32" s="42"/>
      <c r="BJ32" s="40">
        <v>0</v>
      </c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6"/>
      <c r="BW32" s="40">
        <v>1</v>
      </c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6"/>
      <c r="CM32" s="40">
        <v>0</v>
      </c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6"/>
    </row>
    <row r="33" spans="1:107" s="13" customFormat="1" ht="54.75" customHeight="1">
      <c r="A33" s="14"/>
      <c r="B33" s="33" t="s">
        <v>42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19"/>
      <c r="BA33" s="41" t="s">
        <v>43</v>
      </c>
      <c r="BB33" s="34"/>
      <c r="BC33" s="34"/>
      <c r="BD33" s="34"/>
      <c r="BE33" s="34"/>
      <c r="BF33" s="34"/>
      <c r="BG33" s="34"/>
      <c r="BH33" s="34"/>
      <c r="BI33" s="42"/>
      <c r="BJ33" s="40">
        <v>0</v>
      </c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6"/>
      <c r="BW33" s="40">
        <v>0.5</v>
      </c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6"/>
      <c r="CM33" s="40">
        <v>0</v>
      </c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6"/>
    </row>
    <row r="34" spans="1:107" s="13" customFormat="1" ht="54.75" customHeight="1">
      <c r="A34" s="14"/>
      <c r="B34" s="33" t="s">
        <v>45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19"/>
      <c r="BA34" s="41" t="s">
        <v>44</v>
      </c>
      <c r="BB34" s="34"/>
      <c r="BC34" s="34"/>
      <c r="BD34" s="34"/>
      <c r="BE34" s="34"/>
      <c r="BF34" s="34"/>
      <c r="BG34" s="34"/>
      <c r="BH34" s="34"/>
      <c r="BI34" s="42"/>
      <c r="BJ34" s="40">
        <v>0</v>
      </c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40">
        <v>0.1</v>
      </c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6"/>
      <c r="CM34" s="40">
        <v>0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6"/>
    </row>
    <row r="35" spans="1:107" s="12" customFormat="1" ht="14.25" customHeight="1">
      <c r="A35" s="43">
        <v>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5"/>
      <c r="BA35" s="40">
        <v>2</v>
      </c>
      <c r="BB35" s="35"/>
      <c r="BC35" s="35"/>
      <c r="BD35" s="35"/>
      <c r="BE35" s="35"/>
      <c r="BF35" s="35"/>
      <c r="BG35" s="35"/>
      <c r="BH35" s="35"/>
      <c r="BI35" s="36"/>
      <c r="BJ35" s="40">
        <v>3</v>
      </c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40">
        <v>4</v>
      </c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6"/>
      <c r="CM35" s="40">
        <v>5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6"/>
    </row>
    <row r="36" spans="1:107" s="13" customFormat="1" ht="28.5" customHeight="1">
      <c r="A36" s="14"/>
      <c r="B36" s="33" t="s">
        <v>49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19"/>
      <c r="BA36" s="41" t="s">
        <v>46</v>
      </c>
      <c r="BB36" s="34"/>
      <c r="BC36" s="34"/>
      <c r="BD36" s="34"/>
      <c r="BE36" s="34"/>
      <c r="BF36" s="34"/>
      <c r="BG36" s="34"/>
      <c r="BH36" s="34"/>
      <c r="BI36" s="42"/>
      <c r="BJ36" s="40">
        <v>0</v>
      </c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6"/>
      <c r="BW36" s="40">
        <v>0.5</v>
      </c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6"/>
      <c r="CM36" s="40">
        <f>BJ36*BW36</f>
        <v>0</v>
      </c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6"/>
    </row>
    <row r="37" spans="1:107" s="13" customFormat="1" ht="67.5" customHeight="1">
      <c r="A37" s="14"/>
      <c r="B37" s="33" t="s">
        <v>50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19"/>
      <c r="BA37" s="41" t="s">
        <v>47</v>
      </c>
      <c r="BB37" s="34"/>
      <c r="BC37" s="34"/>
      <c r="BD37" s="34"/>
      <c r="BE37" s="34"/>
      <c r="BF37" s="34"/>
      <c r="BG37" s="34"/>
      <c r="BH37" s="34"/>
      <c r="BI37" s="42"/>
      <c r="BJ37" s="40">
        <v>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40">
        <v>1</v>
      </c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6"/>
      <c r="CM37" s="40">
        <f aca="true" t="shared" si="0" ref="CM37:CM43"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6"/>
    </row>
    <row r="38" spans="1:107" s="13" customFormat="1" ht="41.25" customHeight="1">
      <c r="A38" s="14"/>
      <c r="B38" s="33" t="s">
        <v>51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19"/>
      <c r="BA38" s="41" t="s">
        <v>48</v>
      </c>
      <c r="BB38" s="34"/>
      <c r="BC38" s="34"/>
      <c r="BD38" s="34"/>
      <c r="BE38" s="34"/>
      <c r="BF38" s="34"/>
      <c r="BG38" s="34"/>
      <c r="BH38" s="34"/>
      <c r="BI38" s="42"/>
      <c r="BJ38" s="40">
        <v>0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40">
        <v>1</v>
      </c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6"/>
      <c r="CM38" s="40">
        <f t="shared" si="0"/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6"/>
    </row>
    <row r="39" spans="1:107" s="13" customFormat="1" ht="15.75" customHeight="1">
      <c r="A39" s="14"/>
      <c r="B39" s="33" t="s">
        <v>56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19"/>
      <c r="BA39" s="41" t="s">
        <v>52</v>
      </c>
      <c r="BB39" s="34"/>
      <c r="BC39" s="34"/>
      <c r="BD39" s="34"/>
      <c r="BE39" s="34"/>
      <c r="BF39" s="34"/>
      <c r="BG39" s="34"/>
      <c r="BH39" s="34"/>
      <c r="BI39" s="42"/>
      <c r="BJ39" s="40">
        <v>0</v>
      </c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40">
        <v>1</v>
      </c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6"/>
      <c r="CM39" s="40">
        <f t="shared" si="0"/>
        <v>0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6"/>
    </row>
    <row r="40" spans="1:107" s="13" customFormat="1" ht="15.75" customHeight="1">
      <c r="A40" s="14"/>
      <c r="B40" s="33" t="s">
        <v>57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19"/>
      <c r="BA40" s="41" t="s">
        <v>53</v>
      </c>
      <c r="BB40" s="34"/>
      <c r="BC40" s="34"/>
      <c r="BD40" s="34"/>
      <c r="BE40" s="34"/>
      <c r="BF40" s="34"/>
      <c r="BG40" s="34"/>
      <c r="BH40" s="34"/>
      <c r="BI40" s="42"/>
      <c r="BJ40" s="40">
        <v>0</v>
      </c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6"/>
      <c r="BW40" s="40">
        <v>0.1</v>
      </c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6"/>
      <c r="CM40" s="40">
        <f t="shared" si="0"/>
        <v>0</v>
      </c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6"/>
    </row>
    <row r="41" spans="1:107" s="13" customFormat="1" ht="41.25" customHeight="1">
      <c r="A41" s="14"/>
      <c r="B41" s="33" t="s">
        <v>58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9"/>
      <c r="BA41" s="41" t="s">
        <v>54</v>
      </c>
      <c r="BB41" s="34"/>
      <c r="BC41" s="34"/>
      <c r="BD41" s="34"/>
      <c r="BE41" s="34"/>
      <c r="BF41" s="34"/>
      <c r="BG41" s="34"/>
      <c r="BH41" s="34"/>
      <c r="BI41" s="42"/>
      <c r="BJ41" s="37">
        <v>19402727.6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3"/>
      <c r="BW41" s="40">
        <v>1</v>
      </c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6"/>
      <c r="CM41" s="37">
        <f t="shared" si="0"/>
        <v>19402727.6</v>
      </c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9"/>
      <c r="DA41" s="49"/>
      <c r="DB41" s="49"/>
      <c r="DC41" s="50"/>
    </row>
    <row r="42" spans="1:107" s="13" customFormat="1" ht="28.5" customHeight="1">
      <c r="A42" s="14"/>
      <c r="B42" s="33" t="s">
        <v>59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9"/>
      <c r="BA42" s="41" t="s">
        <v>55</v>
      </c>
      <c r="BB42" s="34"/>
      <c r="BC42" s="34"/>
      <c r="BD42" s="34"/>
      <c r="BE42" s="34"/>
      <c r="BF42" s="34"/>
      <c r="BG42" s="34"/>
      <c r="BH42" s="34"/>
      <c r="BI42" s="42"/>
      <c r="BJ42" s="40">
        <v>0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40">
        <v>0.5</v>
      </c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6"/>
      <c r="CM42" s="40">
        <f t="shared" si="0"/>
        <v>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6"/>
    </row>
    <row r="43" spans="1:107" s="13" customFormat="1" ht="54.75" customHeight="1">
      <c r="A43" s="14"/>
      <c r="B43" s="33" t="s">
        <v>136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9"/>
      <c r="BA43" s="41" t="s">
        <v>60</v>
      </c>
      <c r="BB43" s="34"/>
      <c r="BC43" s="34"/>
      <c r="BD43" s="34"/>
      <c r="BE43" s="34"/>
      <c r="BF43" s="34"/>
      <c r="BG43" s="34"/>
      <c r="BH43" s="34"/>
      <c r="BI43" s="42"/>
      <c r="BJ43" s="40">
        <v>0</v>
      </c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40">
        <v>1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6"/>
      <c r="CM43" s="40">
        <f t="shared" si="0"/>
        <v>0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6"/>
    </row>
    <row r="44" spans="1:107" s="13" customFormat="1" ht="15.75" customHeight="1">
      <c r="A44" s="14"/>
      <c r="B44" s="51" t="s">
        <v>61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19"/>
      <c r="BA44" s="41" t="s">
        <v>62</v>
      </c>
      <c r="BB44" s="34"/>
      <c r="BC44" s="34"/>
      <c r="BD44" s="34"/>
      <c r="BE44" s="34"/>
      <c r="BF44" s="34"/>
      <c r="BG44" s="34"/>
      <c r="BH44" s="34"/>
      <c r="BI44" s="42"/>
      <c r="BJ44" s="37">
        <f>SUM(BJ36:BV43)</f>
        <v>19402727.6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3"/>
      <c r="BW44" s="40" t="s">
        <v>41</v>
      </c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6"/>
      <c r="CM44" s="37">
        <f>SUM(CM36:DC43)</f>
        <v>19402727.6</v>
      </c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9"/>
      <c r="DA44" s="49"/>
      <c r="DB44" s="49"/>
      <c r="DC44" s="50"/>
    </row>
    <row r="45" spans="1:107" s="13" customFormat="1" ht="18" customHeight="1">
      <c r="A45" s="30" t="s">
        <v>63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2"/>
    </row>
    <row r="46" spans="1:107" s="13" customFormat="1" ht="28.5" customHeight="1">
      <c r="A46" s="14"/>
      <c r="B46" s="33" t="s">
        <v>69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9"/>
      <c r="BA46" s="41" t="s">
        <v>64</v>
      </c>
      <c r="BB46" s="34"/>
      <c r="BC46" s="34"/>
      <c r="BD46" s="34"/>
      <c r="BE46" s="34"/>
      <c r="BF46" s="34"/>
      <c r="BG46" s="34"/>
      <c r="BH46" s="34"/>
      <c r="BI46" s="42"/>
      <c r="BJ46" s="40">
        <v>0</v>
      </c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40">
        <v>1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6"/>
      <c r="CM46" s="40">
        <v>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6"/>
    </row>
    <row r="47" spans="1:107" s="13" customFormat="1" ht="54.75" customHeight="1">
      <c r="A47" s="14"/>
      <c r="B47" s="33" t="s">
        <v>70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9"/>
      <c r="BA47" s="41" t="s">
        <v>65</v>
      </c>
      <c r="BB47" s="34"/>
      <c r="BC47" s="34"/>
      <c r="BD47" s="34"/>
      <c r="BE47" s="34"/>
      <c r="BF47" s="34"/>
      <c r="BG47" s="34"/>
      <c r="BH47" s="34"/>
      <c r="BI47" s="42"/>
      <c r="BJ47" s="40">
        <v>0</v>
      </c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40">
        <v>1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6"/>
      <c r="CM47" s="40">
        <v>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6"/>
    </row>
    <row r="48" spans="1:107" s="13" customFormat="1" ht="67.5" customHeight="1">
      <c r="A48" s="14"/>
      <c r="B48" s="33" t="s">
        <v>71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9"/>
      <c r="BA48" s="41" t="s">
        <v>66</v>
      </c>
      <c r="BB48" s="34"/>
      <c r="BC48" s="34"/>
      <c r="BD48" s="34"/>
      <c r="BE48" s="34"/>
      <c r="BF48" s="34"/>
      <c r="BG48" s="34"/>
      <c r="BH48" s="34"/>
      <c r="BI48" s="42"/>
      <c r="BJ48" s="40">
        <v>0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40">
        <v>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6"/>
      <c r="CM48" s="40">
        <v>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6"/>
    </row>
    <row r="49" spans="1:107" s="13" customFormat="1" ht="67.5" customHeight="1">
      <c r="A49" s="14"/>
      <c r="B49" s="33" t="s">
        <v>72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19"/>
      <c r="BA49" s="41" t="s">
        <v>67</v>
      </c>
      <c r="BB49" s="34"/>
      <c r="BC49" s="34"/>
      <c r="BD49" s="34"/>
      <c r="BE49" s="34"/>
      <c r="BF49" s="34"/>
      <c r="BG49" s="34"/>
      <c r="BH49" s="34"/>
      <c r="BI49" s="42"/>
      <c r="BJ49" s="40">
        <v>0</v>
      </c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40">
        <v>0.5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40">
        <v>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6"/>
    </row>
    <row r="50" spans="1:107" s="13" customFormat="1" ht="54.75" customHeight="1">
      <c r="A50" s="14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9"/>
      <c r="BA50" s="41" t="s">
        <v>68</v>
      </c>
      <c r="BB50" s="34"/>
      <c r="BC50" s="34"/>
      <c r="BD50" s="34"/>
      <c r="BE50" s="34"/>
      <c r="BF50" s="34"/>
      <c r="BG50" s="34"/>
      <c r="BH50" s="34"/>
      <c r="BI50" s="42"/>
      <c r="BJ50" s="40">
        <v>0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40">
        <v>0.1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6"/>
      <c r="CM50" s="40">
        <v>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6"/>
    </row>
    <row r="51" spans="1:107" s="13" customFormat="1" ht="81" customHeight="1">
      <c r="A51" s="14"/>
      <c r="B51" s="33" t="s">
        <v>76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9"/>
      <c r="BA51" s="41" t="s">
        <v>74</v>
      </c>
      <c r="BB51" s="34"/>
      <c r="BC51" s="34"/>
      <c r="BD51" s="34"/>
      <c r="BE51" s="34"/>
      <c r="BF51" s="34"/>
      <c r="BG51" s="34"/>
      <c r="BH51" s="34"/>
      <c r="BI51" s="42"/>
      <c r="BJ51" s="40">
        <v>0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40">
        <v>1</v>
      </c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6"/>
      <c r="CM51" s="40">
        <v>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6"/>
    </row>
    <row r="52" spans="1:107" s="13" customFormat="1" ht="81" customHeight="1">
      <c r="A52" s="14"/>
      <c r="B52" s="33" t="s">
        <v>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9"/>
      <c r="BA52" s="41" t="s">
        <v>75</v>
      </c>
      <c r="BB52" s="34"/>
      <c r="BC52" s="34"/>
      <c r="BD52" s="34"/>
      <c r="BE52" s="34"/>
      <c r="BF52" s="34"/>
      <c r="BG52" s="34"/>
      <c r="BH52" s="34"/>
      <c r="BI52" s="42"/>
      <c r="BJ52" s="40">
        <v>0</v>
      </c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40">
        <v>1</v>
      </c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6"/>
      <c r="CM52" s="40">
        <v>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6"/>
    </row>
    <row r="53" spans="1:107" s="12" customFormat="1" ht="14.25" customHeight="1">
      <c r="A53" s="43">
        <v>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5"/>
      <c r="BA53" s="40">
        <v>2</v>
      </c>
      <c r="BB53" s="35"/>
      <c r="BC53" s="35"/>
      <c r="BD53" s="35"/>
      <c r="BE53" s="35"/>
      <c r="BF53" s="35"/>
      <c r="BG53" s="35"/>
      <c r="BH53" s="35"/>
      <c r="BI53" s="36"/>
      <c r="BJ53" s="40">
        <v>3</v>
      </c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40">
        <v>4</v>
      </c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6"/>
      <c r="CM53" s="40">
        <v>5</v>
      </c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6"/>
    </row>
    <row r="54" spans="1:107" s="13" customFormat="1" ht="28.5" customHeight="1">
      <c r="A54" s="14"/>
      <c r="B54" s="33" t="s">
        <v>93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9"/>
      <c r="BA54" s="41" t="s">
        <v>78</v>
      </c>
      <c r="BB54" s="34"/>
      <c r="BC54" s="34"/>
      <c r="BD54" s="34"/>
      <c r="BE54" s="34"/>
      <c r="BF54" s="34"/>
      <c r="BG54" s="34"/>
      <c r="BH54" s="34"/>
      <c r="BI54" s="42"/>
      <c r="BJ54" s="40">
        <v>0</v>
      </c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40">
        <v>1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6"/>
      <c r="CM54" s="37">
        <f>BJ54*BW54</f>
        <v>0</v>
      </c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</row>
    <row r="55" spans="1:107" s="13" customFormat="1" ht="28.5" customHeight="1">
      <c r="A55" s="14"/>
      <c r="B55" s="33" t="s">
        <v>94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19"/>
      <c r="BA55" s="41" t="s">
        <v>79</v>
      </c>
      <c r="BB55" s="34"/>
      <c r="BC55" s="34"/>
      <c r="BD55" s="34"/>
      <c r="BE55" s="34"/>
      <c r="BF55" s="34"/>
      <c r="BG55" s="34"/>
      <c r="BH55" s="34"/>
      <c r="BI55" s="42"/>
      <c r="BJ55" s="40">
        <v>0</v>
      </c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6"/>
      <c r="BW55" s="40">
        <v>1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6"/>
      <c r="CM55" s="37">
        <f aca="true" t="shared" si="1" ref="CM55:CM66">BJ55*BW55</f>
        <v>0</v>
      </c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9"/>
    </row>
    <row r="56" spans="1:107" s="13" customFormat="1" ht="54.75" customHeight="1">
      <c r="A56" s="14"/>
      <c r="B56" s="33" t="s">
        <v>95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19"/>
      <c r="BA56" s="41" t="s">
        <v>80</v>
      </c>
      <c r="BB56" s="34"/>
      <c r="BC56" s="34"/>
      <c r="BD56" s="34"/>
      <c r="BE56" s="34"/>
      <c r="BF56" s="34"/>
      <c r="BG56" s="34"/>
      <c r="BH56" s="34"/>
      <c r="BI56" s="42"/>
      <c r="BJ56" s="40">
        <v>0</v>
      </c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6"/>
      <c r="BW56" s="40">
        <v>1</v>
      </c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6"/>
      <c r="CM56" s="37">
        <f t="shared" si="1"/>
        <v>0</v>
      </c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9"/>
    </row>
    <row r="57" spans="1:107" s="13" customFormat="1" ht="67.5" customHeight="1">
      <c r="A57" s="14"/>
      <c r="B57" s="33" t="s">
        <v>96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9"/>
      <c r="BA57" s="41" t="s">
        <v>81</v>
      </c>
      <c r="BB57" s="34"/>
      <c r="BC57" s="34"/>
      <c r="BD57" s="34"/>
      <c r="BE57" s="34"/>
      <c r="BF57" s="34"/>
      <c r="BG57" s="34"/>
      <c r="BH57" s="34"/>
      <c r="BI57" s="42"/>
      <c r="BJ57" s="40">
        <v>0</v>
      </c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40">
        <v>1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6"/>
      <c r="CM57" s="37">
        <f t="shared" si="1"/>
        <v>0</v>
      </c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9"/>
    </row>
    <row r="58" spans="1:107" s="13" customFormat="1" ht="29.25" customHeight="1">
      <c r="A58" s="14"/>
      <c r="B58" s="33" t="s">
        <v>56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9"/>
      <c r="BA58" s="41" t="s">
        <v>82</v>
      </c>
      <c r="BB58" s="34"/>
      <c r="BC58" s="34"/>
      <c r="BD58" s="34"/>
      <c r="BE58" s="34"/>
      <c r="BF58" s="34"/>
      <c r="BG58" s="34"/>
      <c r="BH58" s="34"/>
      <c r="BI58" s="42"/>
      <c r="BJ58" s="40">
        <v>0</v>
      </c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40">
        <v>1</v>
      </c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6"/>
      <c r="CM58" s="37">
        <f t="shared" si="1"/>
        <v>0</v>
      </c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9"/>
    </row>
    <row r="59" spans="1:107" s="13" customFormat="1" ht="28.5" customHeight="1">
      <c r="A59" s="14"/>
      <c r="B59" s="33" t="s">
        <v>97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9"/>
      <c r="BA59" s="41" t="s">
        <v>83</v>
      </c>
      <c r="BB59" s="34"/>
      <c r="BC59" s="34"/>
      <c r="BD59" s="34"/>
      <c r="BE59" s="34"/>
      <c r="BF59" s="34"/>
      <c r="BG59" s="34"/>
      <c r="BH59" s="34"/>
      <c r="BI59" s="42"/>
      <c r="BJ59" s="37">
        <f>13242573.67-(84797.4-256403.12-139527.51-78719.64)*0-12683126</f>
        <v>559447.6699999999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40">
        <v>1</v>
      </c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6"/>
      <c r="CM59" s="37">
        <f t="shared" si="1"/>
        <v>559447.6699999999</v>
      </c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9"/>
    </row>
    <row r="60" spans="1:107" s="13" customFormat="1" ht="54.75" customHeight="1">
      <c r="A60" s="14"/>
      <c r="B60" s="33" t="s">
        <v>98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9"/>
      <c r="BA60" s="41" t="s">
        <v>84</v>
      </c>
      <c r="BB60" s="34"/>
      <c r="BC60" s="34"/>
      <c r="BD60" s="34"/>
      <c r="BE60" s="34"/>
      <c r="BF60" s="34"/>
      <c r="BG60" s="34"/>
      <c r="BH60" s="34"/>
      <c r="BI60" s="42"/>
      <c r="BJ60" s="40">
        <v>0</v>
      </c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40">
        <v>1</v>
      </c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6"/>
      <c r="CM60" s="37">
        <f t="shared" si="1"/>
        <v>0</v>
      </c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9"/>
    </row>
    <row r="61" spans="1:107" s="13" customFormat="1" ht="41.25" customHeight="1">
      <c r="A61" s="14"/>
      <c r="B61" s="33" t="s">
        <v>137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9"/>
      <c r="BA61" s="41" t="s">
        <v>85</v>
      </c>
      <c r="BB61" s="34"/>
      <c r="BC61" s="34"/>
      <c r="BD61" s="34"/>
      <c r="BE61" s="34"/>
      <c r="BF61" s="34"/>
      <c r="BG61" s="34"/>
      <c r="BH61" s="34"/>
      <c r="BI61" s="42"/>
      <c r="BJ61" s="40">
        <v>0</v>
      </c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40">
        <v>1</v>
      </c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6"/>
      <c r="CM61" s="37">
        <f t="shared" si="1"/>
        <v>0</v>
      </c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9"/>
    </row>
    <row r="62" spans="1:107" s="13" customFormat="1" ht="54.75" customHeight="1">
      <c r="A62" s="14"/>
      <c r="B62" s="33" t="s">
        <v>99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9"/>
      <c r="BA62" s="41" t="s">
        <v>86</v>
      </c>
      <c r="BB62" s="34"/>
      <c r="BC62" s="34"/>
      <c r="BD62" s="34"/>
      <c r="BE62" s="34"/>
      <c r="BF62" s="34"/>
      <c r="BG62" s="34"/>
      <c r="BH62" s="34"/>
      <c r="BI62" s="42"/>
      <c r="BJ62" s="40">
        <v>0</v>
      </c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40">
        <v>1</v>
      </c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6"/>
      <c r="CM62" s="37">
        <f t="shared" si="1"/>
        <v>0</v>
      </c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</row>
    <row r="63" spans="1:107" s="13" customFormat="1" ht="54.75" customHeight="1">
      <c r="A63" s="14"/>
      <c r="B63" s="33" t="s">
        <v>100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9"/>
      <c r="BA63" s="41" t="s">
        <v>87</v>
      </c>
      <c r="BB63" s="34"/>
      <c r="BC63" s="34"/>
      <c r="BD63" s="34"/>
      <c r="BE63" s="34"/>
      <c r="BF63" s="34"/>
      <c r="BG63" s="34"/>
      <c r="BH63" s="34"/>
      <c r="BI63" s="42"/>
      <c r="BJ63" s="40">
        <v>0</v>
      </c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40">
        <v>1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6"/>
      <c r="CM63" s="37">
        <f t="shared" si="1"/>
        <v>0</v>
      </c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9"/>
    </row>
    <row r="64" spans="1:107" s="13" customFormat="1" ht="41.25" customHeight="1">
      <c r="A64" s="14"/>
      <c r="B64" s="33" t="s">
        <v>101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9"/>
      <c r="BA64" s="41" t="s">
        <v>88</v>
      </c>
      <c r="BB64" s="34"/>
      <c r="BC64" s="34"/>
      <c r="BD64" s="34"/>
      <c r="BE64" s="34"/>
      <c r="BF64" s="34"/>
      <c r="BG64" s="34"/>
      <c r="BH64" s="34"/>
      <c r="BI64" s="42"/>
      <c r="BJ64" s="40">
        <v>0</v>
      </c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40">
        <v>1</v>
      </c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6"/>
      <c r="CM64" s="37">
        <f t="shared" si="1"/>
        <v>0</v>
      </c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9"/>
    </row>
    <row r="65" spans="1:107" s="13" customFormat="1" ht="54.75" customHeight="1">
      <c r="A65" s="14"/>
      <c r="B65" s="33" t="s">
        <v>102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9"/>
      <c r="BA65" s="41" t="s">
        <v>89</v>
      </c>
      <c r="BB65" s="34"/>
      <c r="BC65" s="34"/>
      <c r="BD65" s="34"/>
      <c r="BE65" s="34"/>
      <c r="BF65" s="34"/>
      <c r="BG65" s="34"/>
      <c r="BH65" s="34"/>
      <c r="BI65" s="42"/>
      <c r="BJ65" s="40">
        <v>0</v>
      </c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40">
        <v>1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6"/>
      <c r="CM65" s="37">
        <f t="shared" si="1"/>
        <v>0</v>
      </c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9"/>
    </row>
    <row r="66" spans="1:107" s="13" customFormat="1" ht="41.25" customHeight="1">
      <c r="A66" s="14"/>
      <c r="B66" s="33" t="s">
        <v>103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9"/>
      <c r="BA66" s="41" t="s">
        <v>90</v>
      </c>
      <c r="BB66" s="34"/>
      <c r="BC66" s="34"/>
      <c r="BD66" s="34"/>
      <c r="BE66" s="34"/>
      <c r="BF66" s="34"/>
      <c r="BG66" s="34"/>
      <c r="BH66" s="34"/>
      <c r="BI66" s="42"/>
      <c r="BJ66" s="40">
        <v>0</v>
      </c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40">
        <v>1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6"/>
      <c r="CM66" s="37">
        <f t="shared" si="1"/>
        <v>0</v>
      </c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</row>
    <row r="67" spans="1:107" s="13" customFormat="1" ht="15.75" customHeight="1">
      <c r="A67" s="14"/>
      <c r="B67" s="33" t="s">
        <v>104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9"/>
      <c r="BA67" s="41" t="s">
        <v>91</v>
      </c>
      <c r="BB67" s="34"/>
      <c r="BC67" s="34"/>
      <c r="BD67" s="34"/>
      <c r="BE67" s="34"/>
      <c r="BF67" s="34"/>
      <c r="BG67" s="34"/>
      <c r="BH67" s="34"/>
      <c r="BI67" s="42"/>
      <c r="BJ67" s="37">
        <f>15322961.73-BJ59</f>
        <v>14763514.06</v>
      </c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40">
        <v>0.1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6"/>
      <c r="CM67" s="37">
        <f>BJ67*BW67</f>
        <v>1476351.4060000002</v>
      </c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46"/>
      <c r="DA67" s="46"/>
      <c r="DB67" s="46"/>
      <c r="DC67" s="47"/>
    </row>
    <row r="68" spans="1:107" s="13" customFormat="1" ht="15.75" customHeight="1">
      <c r="A68" s="14"/>
      <c r="B68" s="33" t="s">
        <v>105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9"/>
      <c r="BA68" s="41" t="s">
        <v>92</v>
      </c>
      <c r="BB68" s="34"/>
      <c r="BC68" s="34"/>
      <c r="BD68" s="34"/>
      <c r="BE68" s="34"/>
      <c r="BF68" s="34"/>
      <c r="BG68" s="34"/>
      <c r="BH68" s="34"/>
      <c r="BI68" s="42"/>
      <c r="BJ68" s="37">
        <f>BJ67+BJ59</f>
        <v>15322961.73</v>
      </c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40" t="s">
        <v>41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6"/>
      <c r="CM68" s="37">
        <f>CM67+CM59</f>
        <v>2035799.0760000001</v>
      </c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9"/>
    </row>
    <row r="69" spans="1:107" s="13" customFormat="1" ht="17.25" customHeight="1">
      <c r="A69" s="30" t="s">
        <v>106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2"/>
    </row>
    <row r="70" spans="1:107" s="13" customFormat="1" ht="15.75" customHeight="1">
      <c r="A70" s="14"/>
      <c r="B70" s="33" t="s">
        <v>108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9"/>
      <c r="BA70" s="41" t="s">
        <v>107</v>
      </c>
      <c r="BB70" s="34"/>
      <c r="BC70" s="34"/>
      <c r="BD70" s="34"/>
      <c r="BE70" s="34"/>
      <c r="BF70" s="34"/>
      <c r="BG70" s="34"/>
      <c r="BH70" s="34"/>
      <c r="BI70" s="42"/>
      <c r="BJ70" s="37">
        <f>144.05+1304318.48</f>
        <v>1304462.53</v>
      </c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40">
        <v>1</v>
      </c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6"/>
      <c r="CM70" s="37">
        <f>BJ70</f>
        <v>1304462.53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9"/>
    </row>
    <row r="71" spans="1:107" s="13" customFormat="1" ht="28.5" customHeight="1">
      <c r="A71" s="14"/>
      <c r="B71" s="33" t="s">
        <v>109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6"/>
      <c r="CM71" s="37">
        <f>CM21+CM25+CM29+CM44+CM68+CM70</f>
        <v>46014171.956</v>
      </c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6"/>
    </row>
    <row r="72" spans="1:107" s="13" customFormat="1" ht="28.5" customHeight="1">
      <c r="A72" s="14"/>
      <c r="B72" s="33" t="s">
        <v>110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6"/>
      <c r="CM72" s="37">
        <f>CM71</f>
        <v>46014171.956</v>
      </c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6"/>
    </row>
    <row r="73" spans="1:107" s="13" customFormat="1" ht="17.25" customHeight="1">
      <c r="A73" s="30" t="s">
        <v>111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2"/>
    </row>
    <row r="74" spans="1:107" s="13" customFormat="1" ht="41.25" customHeight="1">
      <c r="A74" s="14"/>
      <c r="B74" s="33" t="s">
        <v>114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9"/>
      <c r="BA74" s="41" t="s">
        <v>112</v>
      </c>
      <c r="BB74" s="34"/>
      <c r="BC74" s="34"/>
      <c r="BD74" s="34"/>
      <c r="BE74" s="34"/>
      <c r="BF74" s="34"/>
      <c r="BG74" s="34"/>
      <c r="BH74" s="34"/>
      <c r="BI74" s="42"/>
      <c r="BJ74" s="40">
        <v>0</v>
      </c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40" t="s">
        <v>41</v>
      </c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6"/>
      <c r="CM74" s="40">
        <v>0</v>
      </c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6"/>
    </row>
    <row r="75" spans="1:107" s="13" customFormat="1" ht="28.5" customHeight="1">
      <c r="A75" s="14"/>
      <c r="B75" s="33" t="s">
        <v>115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9"/>
      <c r="BA75" s="41" t="s">
        <v>113</v>
      </c>
      <c r="BB75" s="34"/>
      <c r="BC75" s="34"/>
      <c r="BD75" s="34"/>
      <c r="BE75" s="34"/>
      <c r="BF75" s="34"/>
      <c r="BG75" s="34"/>
      <c r="BH75" s="34"/>
      <c r="BI75" s="42"/>
      <c r="BJ75" s="40">
        <v>0</v>
      </c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40" t="s">
        <v>41</v>
      </c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6"/>
      <c r="CM75" s="40">
        <v>0</v>
      </c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6"/>
    </row>
    <row r="76" spans="1:107" s="12" customFormat="1" ht="14.25" customHeight="1">
      <c r="A76" s="43">
        <v>1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5"/>
      <c r="BA76" s="40">
        <v>2</v>
      </c>
      <c r="BB76" s="35"/>
      <c r="BC76" s="35"/>
      <c r="BD76" s="35"/>
      <c r="BE76" s="35"/>
      <c r="BF76" s="35"/>
      <c r="BG76" s="35"/>
      <c r="BH76" s="35"/>
      <c r="BI76" s="36"/>
      <c r="BJ76" s="40">
        <v>3</v>
      </c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40">
        <v>4</v>
      </c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6"/>
      <c r="CM76" s="40">
        <v>5</v>
      </c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6"/>
    </row>
    <row r="77" spans="1:107" s="13" customFormat="1" ht="28.5" customHeight="1">
      <c r="A77" s="14"/>
      <c r="B77" s="33" t="s">
        <v>124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9"/>
      <c r="BA77" s="41" t="s">
        <v>116</v>
      </c>
      <c r="BB77" s="34"/>
      <c r="BC77" s="34"/>
      <c r="BD77" s="34"/>
      <c r="BE77" s="34"/>
      <c r="BF77" s="34"/>
      <c r="BG77" s="34"/>
      <c r="BH77" s="34"/>
      <c r="BI77" s="42"/>
      <c r="BJ77" s="40">
        <v>0</v>
      </c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40" t="s">
        <v>41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6"/>
      <c r="CM77" s="40">
        <v>0</v>
      </c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6"/>
    </row>
    <row r="78" spans="1:107" s="13" customFormat="1" ht="15.75" customHeight="1">
      <c r="A78" s="14"/>
      <c r="B78" s="33" t="s">
        <v>125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19"/>
      <c r="BA78" s="41" t="s">
        <v>117</v>
      </c>
      <c r="BB78" s="34"/>
      <c r="BC78" s="34"/>
      <c r="BD78" s="34"/>
      <c r="BE78" s="34"/>
      <c r="BF78" s="34"/>
      <c r="BG78" s="34"/>
      <c r="BH78" s="34"/>
      <c r="BI78" s="42"/>
      <c r="BJ78" s="37">
        <v>661983.92</v>
      </c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37" t="s">
        <v>41</v>
      </c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9"/>
      <c r="CM78" s="37">
        <f>BJ78</f>
        <v>661983.92</v>
      </c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9"/>
    </row>
    <row r="79" spans="1:107" s="13" customFormat="1" ht="28.5" customHeight="1">
      <c r="A79" s="14"/>
      <c r="B79" s="33" t="s">
        <v>126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19"/>
      <c r="BA79" s="41" t="s">
        <v>118</v>
      </c>
      <c r="BB79" s="34"/>
      <c r="BC79" s="34"/>
      <c r="BD79" s="34"/>
      <c r="BE79" s="34"/>
      <c r="BF79" s="34"/>
      <c r="BG79" s="34"/>
      <c r="BH79" s="34"/>
      <c r="BI79" s="42"/>
      <c r="BJ79" s="40">
        <v>0</v>
      </c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40" t="s">
        <v>41</v>
      </c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6"/>
      <c r="CM79" s="40">
        <v>0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6"/>
    </row>
    <row r="80" spans="1:107" s="13" customFormat="1" ht="28.5" customHeight="1">
      <c r="A80" s="14"/>
      <c r="B80" s="33" t="s">
        <v>127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19"/>
      <c r="BA80" s="41" t="s">
        <v>119</v>
      </c>
      <c r="BB80" s="34"/>
      <c r="BC80" s="34"/>
      <c r="BD80" s="34"/>
      <c r="BE80" s="34"/>
      <c r="BF80" s="34"/>
      <c r="BG80" s="34"/>
      <c r="BH80" s="34"/>
      <c r="BI80" s="42"/>
      <c r="BJ80" s="40">
        <v>0</v>
      </c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40" t="s">
        <v>41</v>
      </c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6"/>
      <c r="CM80" s="40">
        <v>0</v>
      </c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6"/>
    </row>
    <row r="81" spans="1:107" s="13" customFormat="1" ht="67.5" customHeight="1">
      <c r="A81" s="14"/>
      <c r="B81" s="33" t="s">
        <v>128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19"/>
      <c r="BA81" s="41" t="s">
        <v>120</v>
      </c>
      <c r="BB81" s="34"/>
      <c r="BC81" s="34"/>
      <c r="BD81" s="34"/>
      <c r="BE81" s="34"/>
      <c r="BF81" s="34"/>
      <c r="BG81" s="34"/>
      <c r="BH81" s="34"/>
      <c r="BI81" s="42"/>
      <c r="BJ81" s="40">
        <v>0</v>
      </c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40" t="s">
        <v>41</v>
      </c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6"/>
      <c r="CM81" s="40">
        <v>0</v>
      </c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6"/>
    </row>
    <row r="82" spans="1:107" s="13" customFormat="1" ht="15.75" customHeight="1">
      <c r="A82" s="14"/>
      <c r="B82" s="33" t="s">
        <v>129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9"/>
      <c r="BA82" s="41" t="s">
        <v>121</v>
      </c>
      <c r="BB82" s="34"/>
      <c r="BC82" s="34"/>
      <c r="BD82" s="34"/>
      <c r="BE82" s="34"/>
      <c r="BF82" s="34"/>
      <c r="BG82" s="34"/>
      <c r="BH82" s="34"/>
      <c r="BI82" s="42"/>
      <c r="BJ82" s="40">
        <v>0</v>
      </c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40" t="s">
        <v>41</v>
      </c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6"/>
      <c r="CM82" s="40">
        <v>0</v>
      </c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6"/>
    </row>
    <row r="83" spans="1:107" s="13" customFormat="1" ht="28.5" customHeight="1">
      <c r="A83" s="14"/>
      <c r="B83" s="33" t="s">
        <v>130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19"/>
      <c r="BA83" s="41" t="s">
        <v>122</v>
      </c>
      <c r="BB83" s="34"/>
      <c r="BC83" s="34"/>
      <c r="BD83" s="34"/>
      <c r="BE83" s="34"/>
      <c r="BF83" s="34"/>
      <c r="BG83" s="34"/>
      <c r="BH83" s="34"/>
      <c r="BI83" s="42"/>
      <c r="BJ83" s="40">
        <v>0</v>
      </c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40" t="s">
        <v>41</v>
      </c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6"/>
      <c r="CM83" s="40">
        <v>0</v>
      </c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6"/>
    </row>
    <row r="84" spans="1:107" s="13" customFormat="1" ht="15.75" customHeight="1">
      <c r="A84" s="14"/>
      <c r="B84" s="33" t="s">
        <v>131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19"/>
      <c r="BA84" s="41" t="s">
        <v>123</v>
      </c>
      <c r="BB84" s="34"/>
      <c r="BC84" s="34"/>
      <c r="BD84" s="34"/>
      <c r="BE84" s="34"/>
      <c r="BF84" s="34"/>
      <c r="BG84" s="34"/>
      <c r="BH84" s="34"/>
      <c r="BI84" s="42"/>
      <c r="BJ84" s="40">
        <v>0</v>
      </c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40" t="s">
        <v>41</v>
      </c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6"/>
      <c r="CM84" s="40">
        <v>0</v>
      </c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6"/>
    </row>
    <row r="85" spans="1:107" s="13" customFormat="1" ht="16.5" customHeight="1">
      <c r="A85" s="14"/>
      <c r="B85" s="33" t="s">
        <v>132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18"/>
      <c r="BA85" s="34"/>
      <c r="BB85" s="34"/>
      <c r="BC85" s="34"/>
      <c r="BD85" s="34"/>
      <c r="BE85" s="34"/>
      <c r="BF85" s="34"/>
      <c r="BG85" s="34"/>
      <c r="BH85" s="34"/>
      <c r="BI85" s="34"/>
      <c r="BJ85" s="38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6"/>
      <c r="CM85" s="27">
        <f>CM78</f>
        <v>661983.92</v>
      </c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9"/>
    </row>
    <row r="86" spans="1:107" s="13" customFormat="1" ht="17.25" customHeight="1">
      <c r="A86" s="30" t="s">
        <v>133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2"/>
    </row>
    <row r="87" spans="1:107" s="13" customFormat="1" ht="16.5" customHeight="1">
      <c r="A87" s="14"/>
      <c r="B87" s="33" t="s">
        <v>134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8"/>
      <c r="BA87" s="34"/>
      <c r="BB87" s="34"/>
      <c r="BC87" s="34"/>
      <c r="BD87" s="34"/>
      <c r="BE87" s="34"/>
      <c r="BF87" s="34"/>
      <c r="BG87" s="34"/>
      <c r="BH87" s="34"/>
      <c r="BI87" s="34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6"/>
      <c r="CM87" s="37">
        <f>CM72-CM85</f>
        <v>45352188.036</v>
      </c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9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150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152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5" t="s">
        <v>144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V90" s="26" t="s">
        <v>145</v>
      </c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U90" s="26" t="s">
        <v>146</v>
      </c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</row>
    <row r="91" spans="1:107" s="10" customFormat="1" ht="16.5" customHeight="1">
      <c r="A91" s="24" t="s">
        <v>151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153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5" t="s">
        <v>147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V92" s="26" t="s">
        <v>145</v>
      </c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U92" s="26" t="s">
        <v>146</v>
      </c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mergeCells count="354">
    <mergeCell ref="A9:DC9"/>
    <mergeCell ref="A10:DC10"/>
    <mergeCell ref="AR11:AU11"/>
    <mergeCell ref="AV11:AW11"/>
    <mergeCell ref="AX11:BA11"/>
    <mergeCell ref="BB11:BC11"/>
    <mergeCell ref="BD11:BN11"/>
    <mergeCell ref="BJ16:BV16"/>
    <mergeCell ref="BW16:CL16"/>
    <mergeCell ref="F12:CX12"/>
    <mergeCell ref="F13:CX13"/>
    <mergeCell ref="A14:DC14"/>
    <mergeCell ref="A15:AZ15"/>
    <mergeCell ref="BA15:BI15"/>
    <mergeCell ref="BJ15:BV15"/>
    <mergeCell ref="BW15:CL15"/>
    <mergeCell ref="CM15:DC15"/>
    <mergeCell ref="BW19:CL19"/>
    <mergeCell ref="CM16:DC16"/>
    <mergeCell ref="A17:DC17"/>
    <mergeCell ref="B18:AY18"/>
    <mergeCell ref="BA18:BI18"/>
    <mergeCell ref="BJ18:BV18"/>
    <mergeCell ref="BW18:CL18"/>
    <mergeCell ref="CM18:DC18"/>
    <mergeCell ref="A16:AZ16"/>
    <mergeCell ref="BA16:BI16"/>
    <mergeCell ref="BW21:CL21"/>
    <mergeCell ref="CM19:DC19"/>
    <mergeCell ref="B20:AY20"/>
    <mergeCell ref="BA20:BI20"/>
    <mergeCell ref="BJ20:BV20"/>
    <mergeCell ref="BW20:CL20"/>
    <mergeCell ref="CM20:DC20"/>
    <mergeCell ref="B19:AY19"/>
    <mergeCell ref="BA19:BI19"/>
    <mergeCell ref="BJ19:BV19"/>
    <mergeCell ref="CM21:DC21"/>
    <mergeCell ref="A22:DC22"/>
    <mergeCell ref="B23:AY23"/>
    <mergeCell ref="BA23:BI23"/>
    <mergeCell ref="BJ23:BV23"/>
    <mergeCell ref="BW23:CL23"/>
    <mergeCell ref="CM23:DC23"/>
    <mergeCell ref="B21:AY21"/>
    <mergeCell ref="BA21:BI21"/>
    <mergeCell ref="BJ21:BV21"/>
    <mergeCell ref="CM24:DC24"/>
    <mergeCell ref="B25:AY25"/>
    <mergeCell ref="BA25:BI25"/>
    <mergeCell ref="BJ25:BV25"/>
    <mergeCell ref="BW25:CL25"/>
    <mergeCell ref="CM25:DC25"/>
    <mergeCell ref="B24:AY24"/>
    <mergeCell ref="BA24:BI24"/>
    <mergeCell ref="BJ24:BV24"/>
    <mergeCell ref="BW24:CL24"/>
    <mergeCell ref="A26:DC26"/>
    <mergeCell ref="B27:AY27"/>
    <mergeCell ref="BA27:BI27"/>
    <mergeCell ref="BJ27:BV27"/>
    <mergeCell ref="BW27:CL27"/>
    <mergeCell ref="CM27:DC27"/>
    <mergeCell ref="CM28:DC28"/>
    <mergeCell ref="B29:AY29"/>
    <mergeCell ref="BA29:BI29"/>
    <mergeCell ref="BJ29:BV29"/>
    <mergeCell ref="BW29:CL29"/>
    <mergeCell ref="CM29:DC29"/>
    <mergeCell ref="B28:AY28"/>
    <mergeCell ref="BA28:BI28"/>
    <mergeCell ref="BJ28:BV28"/>
    <mergeCell ref="BW28:CL28"/>
    <mergeCell ref="BW32:CL32"/>
    <mergeCell ref="A30:DC30"/>
    <mergeCell ref="B31:AY31"/>
    <mergeCell ref="BA31:BI31"/>
    <mergeCell ref="BJ31:BV31"/>
    <mergeCell ref="BW31:CL31"/>
    <mergeCell ref="CM31:DC31"/>
    <mergeCell ref="BW34:CL34"/>
    <mergeCell ref="CM32:DC32"/>
    <mergeCell ref="B33:AY33"/>
    <mergeCell ref="BA33:BI33"/>
    <mergeCell ref="BJ33:BV33"/>
    <mergeCell ref="BW33:CL33"/>
    <mergeCell ref="CM33:DC33"/>
    <mergeCell ref="B32:AY32"/>
    <mergeCell ref="BA32:BI32"/>
    <mergeCell ref="BJ32:BV32"/>
    <mergeCell ref="BW36:CL36"/>
    <mergeCell ref="CM34:DC34"/>
    <mergeCell ref="A35:AZ35"/>
    <mergeCell ref="BA35:BI35"/>
    <mergeCell ref="BJ35:BV35"/>
    <mergeCell ref="BW35:CL35"/>
    <mergeCell ref="CM35:DC35"/>
    <mergeCell ref="B34:AY34"/>
    <mergeCell ref="BA34:BI34"/>
    <mergeCell ref="BJ34:BV34"/>
    <mergeCell ref="BW38:CL38"/>
    <mergeCell ref="CM36:DC36"/>
    <mergeCell ref="B37:AY37"/>
    <mergeCell ref="BA37:BI37"/>
    <mergeCell ref="BJ37:BV37"/>
    <mergeCell ref="BW37:CL37"/>
    <mergeCell ref="CM37:DC37"/>
    <mergeCell ref="B36:AY36"/>
    <mergeCell ref="BA36:BI36"/>
    <mergeCell ref="BJ36:BV36"/>
    <mergeCell ref="BW40:CL40"/>
    <mergeCell ref="CM38:DC38"/>
    <mergeCell ref="B39:AY39"/>
    <mergeCell ref="BA39:BI39"/>
    <mergeCell ref="BJ39:BV39"/>
    <mergeCell ref="BW39:CL39"/>
    <mergeCell ref="CM39:DC39"/>
    <mergeCell ref="B38:AY38"/>
    <mergeCell ref="BA38:BI38"/>
    <mergeCell ref="BJ38:BV38"/>
    <mergeCell ref="BW42:CL42"/>
    <mergeCell ref="CM40:DC40"/>
    <mergeCell ref="B41:AY41"/>
    <mergeCell ref="BA41:BI41"/>
    <mergeCell ref="BJ41:BV41"/>
    <mergeCell ref="BW41:CL41"/>
    <mergeCell ref="CM41:DC41"/>
    <mergeCell ref="B40:AY40"/>
    <mergeCell ref="BA40:BI40"/>
    <mergeCell ref="BJ40:BV40"/>
    <mergeCell ref="BW44:CL44"/>
    <mergeCell ref="CM42:DC42"/>
    <mergeCell ref="B43:AY43"/>
    <mergeCell ref="BA43:BI43"/>
    <mergeCell ref="BJ43:BV43"/>
    <mergeCell ref="BW43:CL43"/>
    <mergeCell ref="CM43:DC43"/>
    <mergeCell ref="B42:AY42"/>
    <mergeCell ref="BA42:BI42"/>
    <mergeCell ref="BJ42:BV42"/>
    <mergeCell ref="CM44:DC44"/>
    <mergeCell ref="A45:DC45"/>
    <mergeCell ref="B46:AY46"/>
    <mergeCell ref="BA46:BI46"/>
    <mergeCell ref="BJ46:BV46"/>
    <mergeCell ref="BW46:CL46"/>
    <mergeCell ref="CM46:DC46"/>
    <mergeCell ref="B44:AY44"/>
    <mergeCell ref="BA44:BI44"/>
    <mergeCell ref="BJ44:BV44"/>
    <mergeCell ref="CM47:DC47"/>
    <mergeCell ref="B48:AY48"/>
    <mergeCell ref="BA48:BI48"/>
    <mergeCell ref="BJ48:BV48"/>
    <mergeCell ref="BW48:CL48"/>
    <mergeCell ref="CM48:DC48"/>
    <mergeCell ref="B47:AY47"/>
    <mergeCell ref="BA47:BI47"/>
    <mergeCell ref="BJ47:BV47"/>
    <mergeCell ref="BW47:CL47"/>
    <mergeCell ref="CM49:DC49"/>
    <mergeCell ref="B50:AY50"/>
    <mergeCell ref="BA50:BI50"/>
    <mergeCell ref="BJ50:BV50"/>
    <mergeCell ref="BW50:CL50"/>
    <mergeCell ref="CM50:DC50"/>
    <mergeCell ref="B49:AY49"/>
    <mergeCell ref="BA49:BI49"/>
    <mergeCell ref="BJ49:BV49"/>
    <mergeCell ref="BW49:CL49"/>
    <mergeCell ref="CM51:DC51"/>
    <mergeCell ref="B52:AY52"/>
    <mergeCell ref="BA52:BI52"/>
    <mergeCell ref="BJ52:BV52"/>
    <mergeCell ref="BW52:CL52"/>
    <mergeCell ref="CM52:DC52"/>
    <mergeCell ref="B51:AY51"/>
    <mergeCell ref="BA51:BI51"/>
    <mergeCell ref="BJ51:BV51"/>
    <mergeCell ref="BW51:CL51"/>
    <mergeCell ref="CM53:DC53"/>
    <mergeCell ref="B54:AY54"/>
    <mergeCell ref="BA54:BI54"/>
    <mergeCell ref="BJ54:BV54"/>
    <mergeCell ref="BW54:CL54"/>
    <mergeCell ref="CM54:DC54"/>
    <mergeCell ref="A53:AZ53"/>
    <mergeCell ref="BA53:BI53"/>
    <mergeCell ref="BJ53:BV53"/>
    <mergeCell ref="BW53:CL53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71:DC71"/>
    <mergeCell ref="A69:DC69"/>
    <mergeCell ref="B70:AY70"/>
    <mergeCell ref="BA70:BI70"/>
    <mergeCell ref="BJ70:BV70"/>
    <mergeCell ref="BW70:CL70"/>
    <mergeCell ref="CM70:DC70"/>
    <mergeCell ref="BJ72:BV72"/>
    <mergeCell ref="BW72:CL72"/>
    <mergeCell ref="B71:BI71"/>
    <mergeCell ref="BJ71:BV71"/>
    <mergeCell ref="BW71:CL71"/>
    <mergeCell ref="BW75:CL75"/>
    <mergeCell ref="CM72:DC72"/>
    <mergeCell ref="A73:DC73"/>
    <mergeCell ref="B74:AY74"/>
    <mergeCell ref="BA74:BI74"/>
    <mergeCell ref="BJ74:BV74"/>
    <mergeCell ref="BW74:CL74"/>
    <mergeCell ref="CM74:DC74"/>
    <mergeCell ref="B72:AZ72"/>
    <mergeCell ref="BA72:BI72"/>
    <mergeCell ref="BW77:CL77"/>
    <mergeCell ref="CM75:DC75"/>
    <mergeCell ref="A76:AZ76"/>
    <mergeCell ref="BA76:BI76"/>
    <mergeCell ref="BJ76:BV76"/>
    <mergeCell ref="BW76:CL76"/>
    <mergeCell ref="CM76:DC76"/>
    <mergeCell ref="B75:AY75"/>
    <mergeCell ref="BA75:BI75"/>
    <mergeCell ref="BJ75:BV75"/>
    <mergeCell ref="BW79:CL79"/>
    <mergeCell ref="CM77:DC77"/>
    <mergeCell ref="B78:AY78"/>
    <mergeCell ref="BA78:BI78"/>
    <mergeCell ref="BJ78:BV78"/>
    <mergeCell ref="BW78:CL78"/>
    <mergeCell ref="CM78:DC78"/>
    <mergeCell ref="B77:AY77"/>
    <mergeCell ref="BA77:BI77"/>
    <mergeCell ref="BJ77:BV77"/>
    <mergeCell ref="BW81:CL81"/>
    <mergeCell ref="CM79:DC79"/>
    <mergeCell ref="B80:AY80"/>
    <mergeCell ref="BA80:BI80"/>
    <mergeCell ref="BJ80:BV80"/>
    <mergeCell ref="BW80:CL80"/>
    <mergeCell ref="CM80:DC80"/>
    <mergeCell ref="B79:AY79"/>
    <mergeCell ref="BA79:BI79"/>
    <mergeCell ref="BJ79:BV79"/>
    <mergeCell ref="BW83:CL83"/>
    <mergeCell ref="CM81:DC81"/>
    <mergeCell ref="B82:AY82"/>
    <mergeCell ref="BA82:BI82"/>
    <mergeCell ref="BJ82:BV82"/>
    <mergeCell ref="BW82:CL82"/>
    <mergeCell ref="CM82:DC82"/>
    <mergeCell ref="B81:AY81"/>
    <mergeCell ref="BA81:BI81"/>
    <mergeCell ref="BJ81:BV81"/>
    <mergeCell ref="BW85:CL85"/>
    <mergeCell ref="CM83:DC83"/>
    <mergeCell ref="B84:AY84"/>
    <mergeCell ref="BA84:BI84"/>
    <mergeCell ref="BJ84:BV84"/>
    <mergeCell ref="BW84:CL84"/>
    <mergeCell ref="CM84:DC84"/>
    <mergeCell ref="B83:AY83"/>
    <mergeCell ref="BA83:BI83"/>
    <mergeCell ref="BJ83:BV83"/>
    <mergeCell ref="CM85:DC85"/>
    <mergeCell ref="A86:DC86"/>
    <mergeCell ref="B87:AY87"/>
    <mergeCell ref="BA87:BI87"/>
    <mergeCell ref="BJ87:BV87"/>
    <mergeCell ref="BW87:CL87"/>
    <mergeCell ref="CM87:DC87"/>
    <mergeCell ref="B85:AY85"/>
    <mergeCell ref="BA85:BI85"/>
    <mergeCell ref="BJ85:BV85"/>
    <mergeCell ref="A89:AR89"/>
    <mergeCell ref="AV89:BQ89"/>
    <mergeCell ref="BU89:DC89"/>
    <mergeCell ref="A90:AR90"/>
    <mergeCell ref="AV90:BQ90"/>
    <mergeCell ref="BU90:DC90"/>
    <mergeCell ref="A91:AR91"/>
    <mergeCell ref="AV91:BQ91"/>
    <mergeCell ref="BU91:DC91"/>
    <mergeCell ref="A92:AR92"/>
    <mergeCell ref="AV92:BQ92"/>
    <mergeCell ref="BU92:DC92"/>
  </mergeCells>
  <printOptions/>
  <pageMargins left="0.75" right="0.75" top="0.39" bottom="0.44" header="0.28" footer="0.35"/>
  <pageSetup fitToHeight="4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Суворов Александр</cp:lastModifiedBy>
  <cp:lastPrinted>2009-10-27T11:53:46Z</cp:lastPrinted>
  <dcterms:created xsi:type="dcterms:W3CDTF">2008-12-24T14:26:47Z</dcterms:created>
  <dcterms:modified xsi:type="dcterms:W3CDTF">2009-12-15T12:29:41Z</dcterms:modified>
  <cp:category/>
  <cp:version/>
  <cp:contentType/>
  <cp:contentStatus/>
</cp:coreProperties>
</file>