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>
    <definedName name="_xlnm.Print_Area" localSheetId="0">'Лист1'!$A$1:$DC$93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<sst xmlns="http://schemas.openxmlformats.org/spreadsheetml/2006/main" count="173" uniqueCount="156">
  <si>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</si>
  <si>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</si>
  <si>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</si>
  <si>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</si>
  <si>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</si>
  <si>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</si>
  <si>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</si>
  <si>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</si>
  <si>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</si>
  <si>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</si>
  <si>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</si>
  <si>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</si>
  <si>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</si>
  <si>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</si>
  <si>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</si>
  <si>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</si>
  <si>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</si>
  <si>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</si>
  <si>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</si>
  <si>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</si>
  <si>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</si>
  <si>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</si>
  <si>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</si>
  <si>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</si>
  <si>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</si>
  <si>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</si>
  <si>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</si>
  <si>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</si>
  <si>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</si>
  <si>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</si>
  <si>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</si>
  <si>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</si>
  <si>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</si>
  <si>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</si>
  <si>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</si>
  <si>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</si>
  <si>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</si>
  <si>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</si>
  <si>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</si>
  <si>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</si>
  <si>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</si>
  <si>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</si>
  <si>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</si>
  <si>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</si>
  <si>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</si>
  <si>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</si>
  <si>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</si>
  <si>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</si>
  <si>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</si>
  <si>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</si>
  <si>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</si>
  <si>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</si>
  <si>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</si>
  <si>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</si>
  <si>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</si>
  <si>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</si>
  <si>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</si>
  <si>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</si>
  <si>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</si>
  <si>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</si>
  <si>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</si>
  <si>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</si>
  <si>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</si>
  <si>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</si>
  <si>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</si>
  <si>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</si>
  <si>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</si>
  <si>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</si>
  <si>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</si>
  <si>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</si>
  <si>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</si>
  <si>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</si>
  <si>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</si>
  <si>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</si>
  <si>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</si>
  <si>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</si>
  <si>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</si>
  <si>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</si>
  <si>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</si>
  <si>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</si>
  <si>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</si>
  <si>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</si>
  <si>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</si>
  <si>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</si>
  <si>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</si>
  <si>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</si>
  <si>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</si>
  <si>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</si>
  <si>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</si>
  <si>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</si>
  <si>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</si>
  <si>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</si>
  <si>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</si>
  <si>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</si>
  <si>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</si>
  <si>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</si>
  <si>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</si>
  <si>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</si>
  <si>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</si>
  <si>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</si>
  <si>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</si>
  <si>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</si>
  <si>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</si>
  <si>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</si>
  <si>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</si>
  <si>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</si>
  <si>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</si>
  <si>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</si>
  <si>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</si>
  <si>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</si>
  <si>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</si>
  <si>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</si>
  <si>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</si>
  <si>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</si>
  <si>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</si>
  <si>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</si>
  <si>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</si>
  <si>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</si>
  <si>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</si>
  <si>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</si>
  <si>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</si>
  <si>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</si>
  <si>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</si>
  <si>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</si>
  <si>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</si>
  <si>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</si>
  <si>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</si>
  <si>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</si>
  <si>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</si>
  <si>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</si>
  <si>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</si>
  <si>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</si>
  <si>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</si>
  <si>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</si>
  <si>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</si>
  <si>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</si>
  <si>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</si>
  <si>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</si>
  <si>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</si>
  <si>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</si>
  <si>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</si>
  <si>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</si>
  <si>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</si>
  <si>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</si>
  <si>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</si>
  <si>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</si>
  <si>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</si>
  <si>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</si>
  <si>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"Династия"</t>
  </si>
  <si>
    <t>2009</t>
  </si>
  <si>
    <t>Главный бухгалтер</t>
  </si>
  <si>
    <t>Генеральный директор</t>
  </si>
  <si>
    <t>Коробихина Л.В.</t>
  </si>
  <si>
    <t>Тирре С.В.</t>
  </si>
  <si>
    <t>31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</si>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</sst>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justify" vertical="top" wrapText="1"/>
    </xf>
    <xf numFmtId="3" fontId="0" fillId="0" borderId="5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3"/>
  <sheetViews>
    <sheetView tabSelected="1" workbookViewId="0" topLeftCell="A80">
      <selection activeCell="BU91" sqref="BU91:DC91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1:107" s="4" customFormat="1" ht="13.5" customHeight="1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25" t="s">
        <v>154</v>
      </c>
      <c r="AS11" s="25"/>
      <c r="AT11" s="25"/>
      <c r="AU11" s="25"/>
      <c r="AV11" s="24" t="s">
        <v>4</v>
      </c>
      <c r="AW11" s="24"/>
      <c r="AX11" s="25" t="s">
        <v>155</v>
      </c>
      <c r="AY11" s="25"/>
      <c r="AZ11" s="25"/>
      <c r="BA11" s="25"/>
      <c r="BB11" s="24" t="s">
        <v>4</v>
      </c>
      <c r="BC11" s="24"/>
      <c r="BD11" s="25" t="s">
        <v>149</v>
      </c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5.25" customHeight="1">
      <c r="F12" s="29" t="s">
        <v>148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"/>
      <c r="CZ12" s="2"/>
    </row>
    <row r="13" spans="6:104" s="3" customFormat="1" ht="10.5" customHeight="1">
      <c r="F13" s="30" t="s">
        <v>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34" t="s">
        <v>17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6"/>
      <c r="BA15" s="37" t="s">
        <v>18</v>
      </c>
      <c r="BB15" s="35"/>
      <c r="BC15" s="35"/>
      <c r="BD15" s="35"/>
      <c r="BE15" s="35"/>
      <c r="BF15" s="35"/>
      <c r="BG15" s="35"/>
      <c r="BH15" s="35"/>
      <c r="BI15" s="36"/>
      <c r="BJ15" s="37" t="s">
        <v>19</v>
      </c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W15" s="34" t="s">
        <v>14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6"/>
      <c r="CM15" s="37" t="s">
        <v>20</v>
      </c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6"/>
    </row>
    <row r="16" spans="1:107" s="12" customFormat="1" ht="14.25" customHeight="1">
      <c r="A16" s="34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6"/>
      <c r="BA16" s="26">
        <v>2</v>
      </c>
      <c r="BB16" s="27"/>
      <c r="BC16" s="27"/>
      <c r="BD16" s="27"/>
      <c r="BE16" s="27"/>
      <c r="BF16" s="27"/>
      <c r="BG16" s="27"/>
      <c r="BH16" s="27"/>
      <c r="BI16" s="28"/>
      <c r="BJ16" s="26">
        <v>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>
        <v>4</v>
      </c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6">
        <v>5</v>
      </c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38" t="s">
        <v>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42">
        <f>23362252.25-76874.58-3548.73</f>
        <v>23281828.94</v>
      </c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26">
        <v>1</v>
      </c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42">
        <f>BJ18*BW18</f>
        <v>23281828.94</v>
      </c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4"/>
    </row>
    <row r="19" spans="1:107" s="13" customFormat="1" ht="15.75" customHeight="1">
      <c r="A19" s="14"/>
      <c r="B19" s="38" t="s">
        <v>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42">
        <v>0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26">
        <v>0.5</v>
      </c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8"/>
      <c r="CM19" s="42">
        <f>BJ19*BW19</f>
        <v>0</v>
      </c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4"/>
    </row>
    <row r="20" spans="1:107" s="13" customFormat="1" ht="15.75" customHeight="1">
      <c r="A20" s="14"/>
      <c r="B20" s="38" t="s">
        <v>11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42">
        <v>0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4"/>
      <c r="BW20" s="26">
        <v>0.5</v>
      </c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8"/>
      <c r="CM20" s="42">
        <f>BJ20*BW20</f>
        <v>0</v>
      </c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4"/>
    </row>
    <row r="21" spans="1:107" s="13" customFormat="1" ht="15.75" customHeight="1">
      <c r="A21" s="16"/>
      <c r="B21" s="58" t="s">
        <v>12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17"/>
      <c r="BA21" s="59" t="s">
        <v>24</v>
      </c>
      <c r="BB21" s="60"/>
      <c r="BC21" s="60"/>
      <c r="BD21" s="60"/>
      <c r="BE21" s="60"/>
      <c r="BF21" s="60"/>
      <c r="BG21" s="60"/>
      <c r="BH21" s="60"/>
      <c r="BI21" s="61"/>
      <c r="BJ21" s="48">
        <f>SUM(BJ18:BV20)</f>
        <v>23281828.94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50"/>
      <c r="BW21" s="45" t="s">
        <v>41</v>
      </c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7"/>
      <c r="CM21" s="48">
        <f>SUM(CM18:DC20)</f>
        <v>23281828.94</v>
      </c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50"/>
    </row>
    <row r="22" spans="1:107" s="13" customFormat="1" ht="18" customHeight="1">
      <c r="A22" s="31" t="s">
        <v>25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3"/>
    </row>
    <row r="23" spans="1:107" s="13" customFormat="1" ht="28.5" customHeight="1">
      <c r="A23" s="14"/>
      <c r="B23" s="51" t="s">
        <v>15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15"/>
      <c r="BA23" s="52" t="s">
        <v>26</v>
      </c>
      <c r="BB23" s="53"/>
      <c r="BC23" s="53"/>
      <c r="BD23" s="53"/>
      <c r="BE23" s="53"/>
      <c r="BF23" s="53"/>
      <c r="BG23" s="53"/>
      <c r="BH23" s="53"/>
      <c r="BI23" s="54"/>
      <c r="BJ23" s="55">
        <v>0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0.2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7"/>
      <c r="CM23" s="55">
        <f>BJ23*BW23</f>
        <v>0</v>
      </c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7"/>
    </row>
    <row r="24" spans="1:107" s="13" customFormat="1" ht="28.5" customHeight="1">
      <c r="A24" s="14"/>
      <c r="B24" s="51" t="s">
        <v>16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15"/>
      <c r="BA24" s="52" t="s">
        <v>27</v>
      </c>
      <c r="BB24" s="53"/>
      <c r="BC24" s="53"/>
      <c r="BD24" s="53"/>
      <c r="BE24" s="53"/>
      <c r="BF24" s="53"/>
      <c r="BG24" s="53"/>
      <c r="BH24" s="53"/>
      <c r="BI24" s="54"/>
      <c r="BJ24" s="26">
        <v>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55">
        <v>0.2</v>
      </c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7"/>
      <c r="CM24" s="55">
        <f>BJ24*BW24</f>
        <v>0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8" t="s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26">
        <v>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6" t="s">
        <v>41</v>
      </c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8"/>
      <c r="CM25" s="26">
        <f>SUM(CM23:DC24)</f>
        <v>0</v>
      </c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8"/>
    </row>
    <row r="26" spans="1:107" s="13" customFormat="1" ht="18" customHeight="1">
      <c r="A26" s="31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3"/>
    </row>
    <row r="27" spans="1:107" s="13" customFormat="1" ht="67.5" customHeight="1">
      <c r="A27" s="14"/>
      <c r="B27" s="51" t="s">
        <v>30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6">
        <v>0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6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8"/>
      <c r="CM27" s="55">
        <f>BJ27*BW27</f>
        <v>0</v>
      </c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7"/>
    </row>
    <row r="28" spans="1:107" s="13" customFormat="1" ht="15.75" customHeight="1">
      <c r="A28" s="14"/>
      <c r="B28" s="38" t="s">
        <v>33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26">
        <v>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8"/>
      <c r="BW28" s="26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8"/>
      <c r="CM28" s="55">
        <f>BJ28*BW28</f>
        <v>0</v>
      </c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7"/>
    </row>
    <row r="29" spans="1:107" s="13" customFormat="1" ht="15.75" customHeight="1">
      <c r="A29" s="14"/>
      <c r="B29" s="38" t="s">
        <v>34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26">
        <f>SUM(BJ27:BV28)</f>
        <v>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8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8"/>
      <c r="CM29" s="26">
        <f>SUM(CM27:DC28)</f>
        <v>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8"/>
    </row>
    <row r="30" spans="1:107" s="13" customFormat="1" ht="18" customHeight="1">
      <c r="A30" s="31" t="s">
        <v>35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3"/>
    </row>
    <row r="31" spans="1:107" s="13" customFormat="1" ht="28.5" customHeight="1">
      <c r="A31" s="14"/>
      <c r="B31" s="51" t="s">
        <v>31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6"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8"/>
      <c r="BW31" s="26">
        <v>1</v>
      </c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8"/>
      <c r="CM31" s="26">
        <v>0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8"/>
    </row>
    <row r="32" spans="1:107" s="13" customFormat="1" ht="54.75" customHeight="1">
      <c r="A32" s="14"/>
      <c r="B32" s="51" t="s">
        <v>40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6">
        <v>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8"/>
      <c r="BW32" s="26">
        <v>1</v>
      </c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8"/>
      <c r="CM32" s="26">
        <v>0</v>
      </c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8"/>
    </row>
    <row r="33" spans="1:107" s="13" customFormat="1" ht="54.75" customHeight="1">
      <c r="A33" s="14"/>
      <c r="B33" s="51" t="s">
        <v>42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6">
        <v>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8"/>
      <c r="BW33" s="26">
        <v>0.5</v>
      </c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8"/>
      <c r="CM33" s="26">
        <v>0</v>
      </c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8"/>
    </row>
    <row r="34" spans="1:107" s="13" customFormat="1" ht="54.75" customHeight="1">
      <c r="A34" s="14"/>
      <c r="B34" s="51" t="s">
        <v>45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6">
        <v>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8"/>
      <c r="BW34" s="26">
        <v>0.1</v>
      </c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8"/>
      <c r="CM34" s="26">
        <v>0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8"/>
    </row>
    <row r="35" spans="1:107" s="12" customFormat="1" ht="14.25" customHeight="1">
      <c r="A35" s="34">
        <v>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6"/>
      <c r="BA35" s="26">
        <v>2</v>
      </c>
      <c r="BB35" s="27"/>
      <c r="BC35" s="27"/>
      <c r="BD35" s="27"/>
      <c r="BE35" s="27"/>
      <c r="BF35" s="27"/>
      <c r="BG35" s="27"/>
      <c r="BH35" s="27"/>
      <c r="BI35" s="28"/>
      <c r="BJ35" s="26">
        <v>3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  <c r="BW35" s="26">
        <v>4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8"/>
      <c r="CM35" s="26">
        <v>5</v>
      </c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8"/>
    </row>
    <row r="36" spans="1:107" s="13" customFormat="1" ht="28.5" customHeight="1">
      <c r="A36" s="14"/>
      <c r="B36" s="51" t="s">
        <v>49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6">
        <v>0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6">
        <v>0.5</v>
      </c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8"/>
      <c r="CM36" s="26">
        <f>BJ36*BW36</f>
        <v>0</v>
      </c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8"/>
    </row>
    <row r="37" spans="1:107" s="13" customFormat="1" ht="67.5" customHeight="1">
      <c r="A37" s="14"/>
      <c r="B37" s="51" t="s">
        <v>50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6">
        <v>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8"/>
      <c r="BW37" s="26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8"/>
      <c r="CM37" s="26">
        <f aca="true" t="shared" si="0" ref="CM37:CM43"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8"/>
    </row>
    <row r="38" spans="1:107" s="13" customFormat="1" ht="41.25" customHeight="1">
      <c r="A38" s="14"/>
      <c r="B38" s="51" t="s">
        <v>51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6">
        <v>0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8"/>
      <c r="BW38" s="26">
        <v>1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8"/>
      <c r="CM38" s="26">
        <f t="shared" si="0"/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8"/>
    </row>
    <row r="39" spans="1:107" s="13" customFormat="1" ht="15.75" customHeight="1">
      <c r="A39" s="14"/>
      <c r="B39" s="51" t="s">
        <v>56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6">
        <v>0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  <c r="BW39" s="26">
        <v>1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8"/>
      <c r="CM39" s="26">
        <f t="shared" si="0"/>
        <v>0</v>
      </c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8"/>
    </row>
    <row r="40" spans="1:107" s="13" customFormat="1" ht="15.75" customHeight="1">
      <c r="A40" s="14"/>
      <c r="B40" s="51" t="s">
        <v>57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26">
        <v>0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8"/>
      <c r="BW40" s="26">
        <v>0.1</v>
      </c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8"/>
      <c r="CM40" s="26">
        <f t="shared" si="0"/>
        <v>0</v>
      </c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8"/>
    </row>
    <row r="41" spans="1:107" s="13" customFormat="1" ht="41.25" customHeight="1">
      <c r="A41" s="14"/>
      <c r="B41" s="51" t="s">
        <v>58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42">
        <v>20629354.4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3"/>
      <c r="BW41" s="26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8"/>
      <c r="CM41" s="42">
        <f t="shared" si="0"/>
        <v>20629354.4</v>
      </c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5"/>
      <c r="DA41" s="65"/>
      <c r="DB41" s="65"/>
      <c r="DC41" s="66"/>
    </row>
    <row r="42" spans="1:107" s="13" customFormat="1" ht="28.5" customHeight="1">
      <c r="A42" s="14"/>
      <c r="B42" s="51" t="s">
        <v>59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6">
        <v>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8"/>
      <c r="BW42" s="26">
        <v>0.5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8"/>
      <c r="CM42" s="26">
        <f t="shared" si="0"/>
        <v>0</v>
      </c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8"/>
    </row>
    <row r="43" spans="1:107" s="13" customFormat="1" ht="54.75" customHeight="1">
      <c r="A43" s="14"/>
      <c r="B43" s="51" t="s">
        <v>136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6">
        <v>0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8"/>
      <c r="BW43" s="26">
        <v>1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8"/>
      <c r="CM43" s="26">
        <f t="shared" si="0"/>
        <v>0</v>
      </c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8"/>
    </row>
    <row r="44" spans="1:107" s="13" customFormat="1" ht="15.75" customHeight="1">
      <c r="A44" s="14"/>
      <c r="B44" s="67" t="s">
        <v>61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42">
        <f>SUM(BJ36:BV43)</f>
        <v>20629354.4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3"/>
      <c r="BW44" s="26" t="s">
        <v>41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8"/>
      <c r="CM44" s="42">
        <f>SUM(CM36:DC43)</f>
        <v>20629354.4</v>
      </c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5"/>
      <c r="DA44" s="65"/>
      <c r="DB44" s="65"/>
      <c r="DC44" s="66"/>
    </row>
    <row r="45" spans="1:107" s="13" customFormat="1" ht="18" customHeight="1">
      <c r="A45" s="31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3"/>
    </row>
    <row r="46" spans="1:107" s="13" customFormat="1" ht="28.5" customHeight="1">
      <c r="A46" s="14"/>
      <c r="B46" s="51" t="s">
        <v>69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6">
        <v>0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8"/>
      <c r="CM46" s="26">
        <v>0</v>
      </c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8"/>
    </row>
    <row r="47" spans="1:107" s="13" customFormat="1" ht="54.75" customHeight="1">
      <c r="A47" s="14"/>
      <c r="B47" s="51" t="s">
        <v>70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6">
        <v>0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8"/>
      <c r="BW47" s="26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8"/>
      <c r="CM47" s="26">
        <v>0</v>
      </c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</row>
    <row r="48" spans="1:107" s="13" customFormat="1" ht="67.5" customHeight="1">
      <c r="A48" s="14"/>
      <c r="B48" s="51" t="s">
        <v>71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6">
        <v>0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8"/>
      <c r="BW48" s="26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8"/>
      <c r="CM48" s="26">
        <v>0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8"/>
    </row>
    <row r="49" spans="1:107" s="13" customFormat="1" ht="67.5" customHeight="1">
      <c r="A49" s="14"/>
      <c r="B49" s="51" t="s">
        <v>72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6">
        <v>0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8"/>
      <c r="BW49" s="26">
        <v>0.5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8"/>
      <c r="CM49" s="26">
        <v>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8"/>
    </row>
    <row r="50" spans="1:107" s="13" customFormat="1" ht="54.75" customHeight="1">
      <c r="A50" s="14"/>
      <c r="B50" s="51" t="s">
        <v>73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6">
        <v>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8"/>
      <c r="BW50" s="26">
        <v>0.1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8"/>
      <c r="CM50" s="26">
        <v>0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8"/>
    </row>
    <row r="51" spans="1:107" s="13" customFormat="1" ht="81" customHeight="1">
      <c r="A51" s="14"/>
      <c r="B51" s="51" t="s">
        <v>76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6">
        <v>0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8"/>
      <c r="BW51" s="26">
        <v>1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8"/>
      <c r="CM51" s="26">
        <v>0</v>
      </c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8"/>
    </row>
    <row r="52" spans="1:107" s="13" customFormat="1" ht="81" customHeight="1">
      <c r="A52" s="14"/>
      <c r="B52" s="51" t="s">
        <v>77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6">
        <v>0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8"/>
      <c r="BW52" s="26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8"/>
      <c r="CM52" s="26">
        <v>0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8"/>
    </row>
    <row r="53" spans="1:107" s="12" customFormat="1" ht="14.25" customHeight="1">
      <c r="A53" s="34">
        <v>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6"/>
      <c r="BA53" s="26">
        <v>2</v>
      </c>
      <c r="BB53" s="27"/>
      <c r="BC53" s="27"/>
      <c r="BD53" s="27"/>
      <c r="BE53" s="27"/>
      <c r="BF53" s="27"/>
      <c r="BG53" s="27"/>
      <c r="BH53" s="27"/>
      <c r="BI53" s="28"/>
      <c r="BJ53" s="26">
        <v>3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8"/>
      <c r="BW53" s="26">
        <v>4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8"/>
      <c r="CM53" s="26">
        <v>5</v>
      </c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28.5" customHeight="1">
      <c r="A54" s="14"/>
      <c r="B54" s="51" t="s">
        <v>93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6">
        <v>0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8"/>
      <c r="BW54" s="26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8"/>
      <c r="CM54" s="42">
        <f>BJ54*BW54</f>
        <v>0</v>
      </c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4"/>
    </row>
    <row r="55" spans="1:107" s="13" customFormat="1" ht="28.5" customHeight="1">
      <c r="A55" s="14"/>
      <c r="B55" s="51" t="s">
        <v>94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6">
        <v>0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8"/>
      <c r="BW55" s="26">
        <v>1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8"/>
      <c r="CM55" s="42">
        <f aca="true" t="shared" si="1" ref="CM55:CM66">BJ55*BW55</f>
        <v>0</v>
      </c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4"/>
    </row>
    <row r="56" spans="1:107" s="13" customFormat="1" ht="54.75" customHeight="1">
      <c r="A56" s="14"/>
      <c r="B56" s="51" t="s">
        <v>95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6">
        <v>0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8"/>
      <c r="BW56" s="26">
        <v>1</v>
      </c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8"/>
      <c r="CM56" s="42">
        <f t="shared" si="1"/>
        <v>0</v>
      </c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4"/>
    </row>
    <row r="57" spans="1:107" s="13" customFormat="1" ht="67.5" customHeight="1">
      <c r="A57" s="14"/>
      <c r="B57" s="51" t="s">
        <v>96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6">
        <v>0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8"/>
      <c r="BW57" s="26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8"/>
      <c r="CM57" s="42">
        <f t="shared" si="1"/>
        <v>0</v>
      </c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4"/>
    </row>
    <row r="58" spans="1:107" s="13" customFormat="1" ht="29.25" customHeight="1">
      <c r="A58" s="14"/>
      <c r="B58" s="51" t="s">
        <v>56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6">
        <v>0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8"/>
      <c r="BW58" s="26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8"/>
      <c r="CM58" s="42">
        <f t="shared" si="1"/>
        <v>0</v>
      </c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4"/>
    </row>
    <row r="59" spans="1:107" s="13" customFormat="1" ht="28.5" customHeight="1">
      <c r="A59" s="14"/>
      <c r="B59" s="51" t="s">
        <v>97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42">
        <v>428524.89</v>
      </c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4"/>
      <c r="BW59" s="26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8"/>
      <c r="CM59" s="42">
        <f t="shared" si="1"/>
        <v>428524.89</v>
      </c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4"/>
    </row>
    <row r="60" spans="1:107" s="13" customFormat="1" ht="54.75" customHeight="1">
      <c r="A60" s="14"/>
      <c r="B60" s="51" t="s">
        <v>98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6">
        <v>0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8"/>
      <c r="BW60" s="26">
        <v>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8"/>
      <c r="CM60" s="42">
        <f t="shared" si="1"/>
        <v>0</v>
      </c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4"/>
    </row>
    <row r="61" spans="1:107" s="13" customFormat="1" ht="41.25" customHeight="1">
      <c r="A61" s="14"/>
      <c r="B61" s="51" t="s">
        <v>137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6">
        <v>0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8"/>
      <c r="BW61" s="26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8"/>
      <c r="CM61" s="42">
        <f t="shared" si="1"/>
        <v>0</v>
      </c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4"/>
    </row>
    <row r="62" spans="1:107" s="13" customFormat="1" ht="54.75" customHeight="1">
      <c r="A62" s="14"/>
      <c r="B62" s="51" t="s">
        <v>99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6">
        <v>0</v>
      </c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8"/>
      <c r="BW62" s="26">
        <v>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8"/>
      <c r="CM62" s="42">
        <f t="shared" si="1"/>
        <v>0</v>
      </c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4"/>
    </row>
    <row r="63" spans="1:107" s="13" customFormat="1" ht="54.75" customHeight="1">
      <c r="A63" s="14"/>
      <c r="B63" s="51" t="s">
        <v>100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6">
        <v>0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8"/>
      <c r="BW63" s="26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8"/>
      <c r="CM63" s="42">
        <f t="shared" si="1"/>
        <v>0</v>
      </c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4"/>
    </row>
    <row r="64" spans="1:107" s="13" customFormat="1" ht="41.25" customHeight="1">
      <c r="A64" s="14"/>
      <c r="B64" s="51" t="s">
        <v>101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6">
        <v>0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8"/>
      <c r="BW64" s="26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8"/>
      <c r="CM64" s="42">
        <f t="shared" si="1"/>
        <v>0</v>
      </c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4"/>
    </row>
    <row r="65" spans="1:107" s="13" customFormat="1" ht="54.75" customHeight="1">
      <c r="A65" s="14"/>
      <c r="B65" s="51" t="s">
        <v>102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6">
        <v>0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8"/>
      <c r="BW65" s="26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8"/>
      <c r="CM65" s="42">
        <f t="shared" si="1"/>
        <v>0</v>
      </c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4"/>
    </row>
    <row r="66" spans="1:107" s="13" customFormat="1" ht="41.25" customHeight="1">
      <c r="A66" s="14"/>
      <c r="B66" s="51" t="s">
        <v>103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6">
        <v>0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8"/>
      <c r="BW66" s="26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8"/>
      <c r="CM66" s="42">
        <f t="shared" si="1"/>
        <v>0</v>
      </c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4"/>
    </row>
    <row r="67" spans="1:107" s="13" customFormat="1" ht="15.75" customHeight="1">
      <c r="A67" s="14"/>
      <c r="B67" s="51" t="s">
        <v>104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42">
        <f>13111650.89+2180+168582.03+1258658-377174.16-BJ59</f>
        <v>13735371.87</v>
      </c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8"/>
      <c r="BW67" s="26">
        <v>0.1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8"/>
      <c r="CM67" s="42">
        <f>BJ67*BW67</f>
        <v>1373537.187</v>
      </c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68"/>
      <c r="DA67" s="68"/>
      <c r="DB67" s="68"/>
      <c r="DC67" s="69"/>
    </row>
    <row r="68" spans="1:107" s="13" customFormat="1" ht="15.75" customHeight="1">
      <c r="A68" s="14"/>
      <c r="B68" s="51" t="s">
        <v>105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42">
        <v>12683126</v>
      </c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4"/>
      <c r="BW68" s="26" t="s">
        <v>41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8"/>
      <c r="CM68" s="42">
        <f>SUM(CM53:DC67)-CM53</f>
        <v>1802062.077</v>
      </c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4"/>
    </row>
    <row r="69" spans="1:107" s="13" customFormat="1" ht="17.25" customHeight="1">
      <c r="A69" s="31" t="s">
        <v>106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3"/>
    </row>
    <row r="70" spans="1:107" s="13" customFormat="1" ht="15.75" customHeight="1">
      <c r="A70" s="14"/>
      <c r="B70" s="51" t="s">
        <v>108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70">
        <v>923480.76</v>
      </c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2"/>
      <c r="BW70" s="26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8"/>
      <c r="CM70" s="70">
        <f>BJ70</f>
        <v>923480.76</v>
      </c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2"/>
    </row>
    <row r="71" spans="1:107" s="13" customFormat="1" ht="28.5" customHeight="1">
      <c r="A71" s="14"/>
      <c r="B71" s="51" t="s">
        <v>109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8"/>
      <c r="CM71" s="42">
        <f>CM21+CM25+CM29+CM44+CM68+CM70</f>
        <v>46636726.177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28.5" customHeight="1">
      <c r="A72" s="14"/>
      <c r="B72" s="51" t="s">
        <v>110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40"/>
      <c r="BB72" s="40"/>
      <c r="BC72" s="40"/>
      <c r="BD72" s="40"/>
      <c r="BE72" s="40"/>
      <c r="BF72" s="40"/>
      <c r="BG72" s="40"/>
      <c r="BH72" s="40"/>
      <c r="BI72" s="40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8"/>
      <c r="CM72" s="42">
        <f>CM71</f>
        <v>46636726.177</v>
      </c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7.25" customHeight="1">
      <c r="A73" s="31" t="s">
        <v>111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3"/>
    </row>
    <row r="74" spans="1:107" s="13" customFormat="1" ht="41.25" customHeight="1">
      <c r="A74" s="14"/>
      <c r="B74" s="51" t="s">
        <v>114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6">
        <v>0</v>
      </c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8"/>
      <c r="BW74" s="26" t="s">
        <v>41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8"/>
      <c r="CM74" s="26">
        <v>0</v>
      </c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8"/>
    </row>
    <row r="75" spans="1:107" s="13" customFormat="1" ht="28.5" customHeight="1">
      <c r="A75" s="14"/>
      <c r="B75" s="51" t="s">
        <v>115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6">
        <v>0</v>
      </c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8"/>
      <c r="BW75" s="26" t="s">
        <v>41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8"/>
      <c r="CM75" s="26">
        <v>0</v>
      </c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</row>
    <row r="76" spans="1:107" s="12" customFormat="1" ht="14.25" customHeight="1">
      <c r="A76" s="34">
        <v>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6"/>
      <c r="BA76" s="26">
        <v>2</v>
      </c>
      <c r="BB76" s="27"/>
      <c r="BC76" s="27"/>
      <c r="BD76" s="27"/>
      <c r="BE76" s="27"/>
      <c r="BF76" s="27"/>
      <c r="BG76" s="27"/>
      <c r="BH76" s="27"/>
      <c r="BI76" s="28"/>
      <c r="BJ76" s="26">
        <v>3</v>
      </c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8"/>
      <c r="BW76" s="26">
        <v>4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8"/>
      <c r="CM76" s="26">
        <v>5</v>
      </c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8"/>
    </row>
    <row r="77" spans="1:107" s="13" customFormat="1" ht="28.5" customHeight="1">
      <c r="A77" s="14"/>
      <c r="B77" s="51" t="s">
        <v>124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6">
        <v>0</v>
      </c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8"/>
      <c r="BW77" s="26" t="s">
        <v>41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8"/>
      <c r="CM77" s="26">
        <v>0</v>
      </c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8"/>
    </row>
    <row r="78" spans="1:107" s="13" customFormat="1" ht="15.75" customHeight="1">
      <c r="A78" s="14"/>
      <c r="B78" s="51" t="s">
        <v>125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0">
        <f>69007+31014.28</f>
        <v>100021.28</v>
      </c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2"/>
      <c r="BW78" s="26" t="s">
        <v>41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8"/>
      <c r="CM78" s="70">
        <f>BJ78</f>
        <v>100021.28</v>
      </c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2"/>
    </row>
    <row r="79" spans="1:107" s="13" customFormat="1" ht="28.5" customHeight="1">
      <c r="A79" s="14"/>
      <c r="B79" s="51" t="s">
        <v>126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6">
        <v>0</v>
      </c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8"/>
      <c r="BW79" s="26" t="s">
        <v>41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8"/>
      <c r="CM79" s="26">
        <v>0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8"/>
    </row>
    <row r="80" spans="1:107" s="13" customFormat="1" ht="28.5" customHeight="1">
      <c r="A80" s="14"/>
      <c r="B80" s="51" t="s">
        <v>127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26">
        <v>0</v>
      </c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8"/>
      <c r="BW80" s="26" t="s">
        <v>41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8"/>
      <c r="CM80" s="26">
        <v>0</v>
      </c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</row>
    <row r="81" spans="1:107" s="13" customFormat="1" ht="67.5" customHeight="1">
      <c r="A81" s="14"/>
      <c r="B81" s="51" t="s">
        <v>128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6">
        <v>0</v>
      </c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8"/>
      <c r="BW81" s="26" t="s">
        <v>41</v>
      </c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8"/>
      <c r="CM81" s="26">
        <v>0</v>
      </c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8"/>
    </row>
    <row r="82" spans="1:107" s="13" customFormat="1" ht="15.75" customHeight="1">
      <c r="A82" s="14"/>
      <c r="B82" s="51" t="s">
        <v>129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6">
        <v>0</v>
      </c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8"/>
      <c r="BW82" s="26" t="s">
        <v>41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8"/>
      <c r="CM82" s="26">
        <v>0</v>
      </c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8"/>
    </row>
    <row r="83" spans="1:107" s="13" customFormat="1" ht="28.5" customHeight="1">
      <c r="A83" s="14"/>
      <c r="B83" s="51" t="s">
        <v>130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6">
        <v>0</v>
      </c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8"/>
      <c r="BW83" s="26" t="s">
        <v>41</v>
      </c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8"/>
      <c r="CM83" s="26">
        <v>0</v>
      </c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8"/>
    </row>
    <row r="84" spans="1:107" s="13" customFormat="1" ht="15.75" customHeight="1">
      <c r="A84" s="14"/>
      <c r="B84" s="51" t="s">
        <v>131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6">
        <v>0</v>
      </c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8"/>
      <c r="BW84" s="26" t="s">
        <v>41</v>
      </c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6">
        <v>0</v>
      </c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8"/>
    </row>
    <row r="85" spans="1:107" s="13" customFormat="1" ht="16.5" customHeight="1">
      <c r="A85" s="14"/>
      <c r="B85" s="51" t="s">
        <v>132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8"/>
      <c r="CM85" s="70">
        <f>SUM(CM74:DC84)-CM76</f>
        <v>100021.28</v>
      </c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2"/>
    </row>
    <row r="86" spans="1:107" s="13" customFormat="1" ht="17.25" customHeight="1">
      <c r="A86" s="31" t="s">
        <v>133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3"/>
    </row>
    <row r="87" spans="1:107" s="13" customFormat="1" ht="16.5" customHeight="1">
      <c r="A87" s="14"/>
      <c r="B87" s="51" t="s">
        <v>134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8"/>
      <c r="CM87" s="42">
        <f>CM72-CM85</f>
        <v>46536704.897</v>
      </c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4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73" t="s">
        <v>150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U89" s="73" t="s">
        <v>152</v>
      </c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</row>
    <row r="90" spans="1:107" s="22" customFormat="1" ht="30" customHeight="1">
      <c r="A90" s="74" t="s">
        <v>144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V90" s="30" t="s">
        <v>145</v>
      </c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U90" s="30" t="s">
        <v>146</v>
      </c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107" s="10" customFormat="1" ht="16.5" customHeight="1">
      <c r="A91" s="73" t="s">
        <v>151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U91" s="73" t="s">
        <v>153</v>
      </c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</row>
    <row r="92" spans="1:107" s="22" customFormat="1" ht="30" customHeight="1">
      <c r="A92" s="74" t="s">
        <v>147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V92" s="30" t="s">
        <v>145</v>
      </c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U92" s="30" t="s">
        <v>146</v>
      </c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A91:AR91"/>
    <mergeCell ref="AV91:BQ91"/>
    <mergeCell ref="BU91:DC91"/>
    <mergeCell ref="A92:AR92"/>
    <mergeCell ref="AV92:BQ92"/>
    <mergeCell ref="BU92:DC92"/>
    <mergeCell ref="A89:AR89"/>
    <mergeCell ref="AV89:BQ89"/>
    <mergeCell ref="BU89:DC89"/>
    <mergeCell ref="A90:AR90"/>
    <mergeCell ref="AV90:BQ90"/>
    <mergeCell ref="BU90:DC90"/>
    <mergeCell ref="CM85:DC85"/>
    <mergeCell ref="A86:DC86"/>
    <mergeCell ref="B87:AY87"/>
    <mergeCell ref="BA87:BI87"/>
    <mergeCell ref="BJ87:BV87"/>
    <mergeCell ref="BW87:CL87"/>
    <mergeCell ref="CM87:DC87"/>
    <mergeCell ref="B85:AY85"/>
    <mergeCell ref="BA85:BI85"/>
    <mergeCell ref="BJ85:BV85"/>
    <mergeCell ref="BW85:CL85"/>
    <mergeCell ref="CM83:DC83"/>
    <mergeCell ref="B84:AY84"/>
    <mergeCell ref="BA84:BI84"/>
    <mergeCell ref="BJ84:BV84"/>
    <mergeCell ref="BW84:CL84"/>
    <mergeCell ref="CM84:DC84"/>
    <mergeCell ref="B83:AY83"/>
    <mergeCell ref="BA83:BI83"/>
    <mergeCell ref="BJ83:BV83"/>
    <mergeCell ref="BW83:CL83"/>
    <mergeCell ref="CM81:DC81"/>
    <mergeCell ref="B82:AY82"/>
    <mergeCell ref="BA82:BI82"/>
    <mergeCell ref="BJ82:BV82"/>
    <mergeCell ref="BW82:CL82"/>
    <mergeCell ref="CM82:DC82"/>
    <mergeCell ref="B81:AY81"/>
    <mergeCell ref="BA81:BI81"/>
    <mergeCell ref="BJ81:BV81"/>
    <mergeCell ref="BW81:CL81"/>
    <mergeCell ref="CM79:DC79"/>
    <mergeCell ref="B80:AY80"/>
    <mergeCell ref="BA80:BI80"/>
    <mergeCell ref="BJ80:BV80"/>
    <mergeCell ref="BW80:CL80"/>
    <mergeCell ref="CM80:DC80"/>
    <mergeCell ref="B79:AY79"/>
    <mergeCell ref="BA79:BI79"/>
    <mergeCell ref="BJ79:BV79"/>
    <mergeCell ref="BW79:CL79"/>
    <mergeCell ref="CM77:DC77"/>
    <mergeCell ref="B78:AY78"/>
    <mergeCell ref="BA78:BI78"/>
    <mergeCell ref="BJ78:BV78"/>
    <mergeCell ref="BW78:CL78"/>
    <mergeCell ref="CM78:DC78"/>
    <mergeCell ref="B77:AY77"/>
    <mergeCell ref="BA77:BI77"/>
    <mergeCell ref="BJ77:BV77"/>
    <mergeCell ref="BW77:CL77"/>
    <mergeCell ref="CM75:DC75"/>
    <mergeCell ref="A76:AZ76"/>
    <mergeCell ref="BA76:BI76"/>
    <mergeCell ref="BJ76:BV76"/>
    <mergeCell ref="BW76:CL76"/>
    <mergeCell ref="CM76:DC76"/>
    <mergeCell ref="B75:AY75"/>
    <mergeCell ref="BA75:BI75"/>
    <mergeCell ref="BJ75:BV75"/>
    <mergeCell ref="BW75:CL75"/>
    <mergeCell ref="CM72:DC72"/>
    <mergeCell ref="A73:DC73"/>
    <mergeCell ref="B74:AY74"/>
    <mergeCell ref="BA74:BI74"/>
    <mergeCell ref="BJ74:BV74"/>
    <mergeCell ref="BW74:CL74"/>
    <mergeCell ref="CM74:DC74"/>
    <mergeCell ref="B72:AZ72"/>
    <mergeCell ref="BA72:BI72"/>
    <mergeCell ref="BJ72:BV72"/>
    <mergeCell ref="BW72:CL72"/>
    <mergeCell ref="B71:BI71"/>
    <mergeCell ref="BJ71:BV71"/>
    <mergeCell ref="BW71:CL71"/>
    <mergeCell ref="CM71:DC71"/>
    <mergeCell ref="A69:DC69"/>
    <mergeCell ref="B70:AY70"/>
    <mergeCell ref="BA70:BI70"/>
    <mergeCell ref="BJ70:BV70"/>
    <mergeCell ref="BW70:CL70"/>
    <mergeCell ref="CM70:DC70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3:DC53"/>
    <mergeCell ref="B54:AY54"/>
    <mergeCell ref="BA54:BI54"/>
    <mergeCell ref="BJ54:BV54"/>
    <mergeCell ref="BW54:CL54"/>
    <mergeCell ref="CM54:DC54"/>
    <mergeCell ref="A53:AZ53"/>
    <mergeCell ref="BA53:BI53"/>
    <mergeCell ref="BJ53:BV53"/>
    <mergeCell ref="BW53:CL53"/>
    <mergeCell ref="CM51:DC51"/>
    <mergeCell ref="B52:AY52"/>
    <mergeCell ref="BA52:BI52"/>
    <mergeCell ref="BJ52:BV52"/>
    <mergeCell ref="BW52:CL52"/>
    <mergeCell ref="CM52:DC52"/>
    <mergeCell ref="B51:AY51"/>
    <mergeCell ref="BA51:BI51"/>
    <mergeCell ref="BJ51:BV51"/>
    <mergeCell ref="BW51:CL51"/>
    <mergeCell ref="CM49:DC49"/>
    <mergeCell ref="B50:AY50"/>
    <mergeCell ref="BA50:BI50"/>
    <mergeCell ref="BJ50:BV50"/>
    <mergeCell ref="BW50:CL50"/>
    <mergeCell ref="CM50:DC50"/>
    <mergeCell ref="B49:AY49"/>
    <mergeCell ref="BA49:BI49"/>
    <mergeCell ref="BJ49:BV49"/>
    <mergeCell ref="BW49:CL49"/>
    <mergeCell ref="CM47:DC47"/>
    <mergeCell ref="B48:AY48"/>
    <mergeCell ref="BA48:BI48"/>
    <mergeCell ref="BJ48:BV48"/>
    <mergeCell ref="BW48:CL48"/>
    <mergeCell ref="CM48:DC48"/>
    <mergeCell ref="B47:AY47"/>
    <mergeCell ref="BA47:BI47"/>
    <mergeCell ref="BJ47:BV47"/>
    <mergeCell ref="BW47:CL47"/>
    <mergeCell ref="CM44:DC44"/>
    <mergeCell ref="A45:DC45"/>
    <mergeCell ref="B46:AY46"/>
    <mergeCell ref="BA46:BI46"/>
    <mergeCell ref="BJ46:BV46"/>
    <mergeCell ref="BW46:CL46"/>
    <mergeCell ref="CM46:DC46"/>
    <mergeCell ref="B44:AY44"/>
    <mergeCell ref="BA44:BI44"/>
    <mergeCell ref="BJ44:BV44"/>
    <mergeCell ref="BW44:CL44"/>
    <mergeCell ref="CM42:DC42"/>
    <mergeCell ref="B43:AY43"/>
    <mergeCell ref="BA43:BI43"/>
    <mergeCell ref="BJ43:BV43"/>
    <mergeCell ref="BW43:CL43"/>
    <mergeCell ref="CM43:DC43"/>
    <mergeCell ref="B42:AY42"/>
    <mergeCell ref="BA42:BI42"/>
    <mergeCell ref="BJ42:BV42"/>
    <mergeCell ref="BW42:CL42"/>
    <mergeCell ref="CM40:DC40"/>
    <mergeCell ref="B41:AY41"/>
    <mergeCell ref="BA41:BI41"/>
    <mergeCell ref="BJ41:BV41"/>
    <mergeCell ref="BW41:CL41"/>
    <mergeCell ref="CM41:DC41"/>
    <mergeCell ref="B40:AY40"/>
    <mergeCell ref="BA40:BI40"/>
    <mergeCell ref="BJ40:BV40"/>
    <mergeCell ref="BW40:CL40"/>
    <mergeCell ref="CM38:DC38"/>
    <mergeCell ref="B39:AY39"/>
    <mergeCell ref="BA39:BI39"/>
    <mergeCell ref="BJ39:BV39"/>
    <mergeCell ref="BW39:CL39"/>
    <mergeCell ref="CM39:DC39"/>
    <mergeCell ref="B38:AY38"/>
    <mergeCell ref="BA38:BI38"/>
    <mergeCell ref="BJ38:BV38"/>
    <mergeCell ref="BW38:CL38"/>
    <mergeCell ref="CM36:DC36"/>
    <mergeCell ref="B37:AY37"/>
    <mergeCell ref="BA37:BI37"/>
    <mergeCell ref="BJ37:BV37"/>
    <mergeCell ref="BW37:CL37"/>
    <mergeCell ref="CM37:DC37"/>
    <mergeCell ref="B36:AY36"/>
    <mergeCell ref="BA36:BI36"/>
    <mergeCell ref="BJ36:BV36"/>
    <mergeCell ref="BW36:CL36"/>
    <mergeCell ref="CM34:DC34"/>
    <mergeCell ref="A35:AZ35"/>
    <mergeCell ref="BA35:BI35"/>
    <mergeCell ref="BJ35:BV35"/>
    <mergeCell ref="BW35:CL35"/>
    <mergeCell ref="CM35:DC35"/>
    <mergeCell ref="B34:AY34"/>
    <mergeCell ref="BA34:BI34"/>
    <mergeCell ref="BJ34:BV34"/>
    <mergeCell ref="BW34:CL34"/>
    <mergeCell ref="CM32:DC32"/>
    <mergeCell ref="B33:AY33"/>
    <mergeCell ref="BA33:BI33"/>
    <mergeCell ref="BJ33:BV33"/>
    <mergeCell ref="BW33:CL33"/>
    <mergeCell ref="CM33:DC33"/>
    <mergeCell ref="B32:AY32"/>
    <mergeCell ref="BA32:BI32"/>
    <mergeCell ref="BJ32:BV32"/>
    <mergeCell ref="BW32:CL32"/>
    <mergeCell ref="A30:DC30"/>
    <mergeCell ref="B31:AY31"/>
    <mergeCell ref="BA31:BI31"/>
    <mergeCell ref="BJ31:BV31"/>
    <mergeCell ref="BW31:CL31"/>
    <mergeCell ref="CM31:DC31"/>
    <mergeCell ref="CM28:DC28"/>
    <mergeCell ref="B29:AY29"/>
    <mergeCell ref="BA29:BI29"/>
    <mergeCell ref="BJ29:BV29"/>
    <mergeCell ref="BW29:CL29"/>
    <mergeCell ref="CM29:DC29"/>
    <mergeCell ref="B28:AY28"/>
    <mergeCell ref="BA28:BI28"/>
    <mergeCell ref="BJ28:BV28"/>
    <mergeCell ref="BW28:CL28"/>
    <mergeCell ref="A26:DC26"/>
    <mergeCell ref="B27:AY27"/>
    <mergeCell ref="BA27:BI27"/>
    <mergeCell ref="BJ27:BV27"/>
    <mergeCell ref="BW27:CL27"/>
    <mergeCell ref="CM27:DC27"/>
    <mergeCell ref="CM24:DC24"/>
    <mergeCell ref="B25:AY25"/>
    <mergeCell ref="BA25:BI25"/>
    <mergeCell ref="BJ25:BV25"/>
    <mergeCell ref="BW25:CL25"/>
    <mergeCell ref="CM25:DC25"/>
    <mergeCell ref="B24:AY24"/>
    <mergeCell ref="BA24:BI24"/>
    <mergeCell ref="BJ24:BV24"/>
    <mergeCell ref="BW24:CL24"/>
    <mergeCell ref="CM21:DC21"/>
    <mergeCell ref="A22:DC22"/>
    <mergeCell ref="B23:AY23"/>
    <mergeCell ref="BA23:BI23"/>
    <mergeCell ref="BJ23:BV23"/>
    <mergeCell ref="BW23:CL23"/>
    <mergeCell ref="CM23:DC23"/>
    <mergeCell ref="B21:AY21"/>
    <mergeCell ref="BA21:BI21"/>
    <mergeCell ref="BJ21:BV21"/>
    <mergeCell ref="BW21:CL21"/>
    <mergeCell ref="CM19:DC19"/>
    <mergeCell ref="B20:AY20"/>
    <mergeCell ref="BA20:BI20"/>
    <mergeCell ref="BJ20:BV20"/>
    <mergeCell ref="BW20:CL20"/>
    <mergeCell ref="CM20:DC20"/>
    <mergeCell ref="B19:AY19"/>
    <mergeCell ref="BA19:BI19"/>
    <mergeCell ref="BJ19:BV19"/>
    <mergeCell ref="BW19:CL19"/>
    <mergeCell ref="CM16:DC16"/>
    <mergeCell ref="A17:DC17"/>
    <mergeCell ref="B18:AY18"/>
    <mergeCell ref="BA18:BI18"/>
    <mergeCell ref="BJ18:BV18"/>
    <mergeCell ref="BW18:CL18"/>
    <mergeCell ref="CM18:DC18"/>
    <mergeCell ref="A16:AZ16"/>
    <mergeCell ref="BA16:BI16"/>
    <mergeCell ref="BJ16:BV16"/>
    <mergeCell ref="BW16:CL16"/>
    <mergeCell ref="F12:CX12"/>
    <mergeCell ref="F13:CX13"/>
    <mergeCell ref="A14:DC14"/>
    <mergeCell ref="A15:AZ15"/>
    <mergeCell ref="BA15:BI15"/>
    <mergeCell ref="BJ15:BV15"/>
    <mergeCell ref="BW15:CL15"/>
    <mergeCell ref="CM15:DC15"/>
    <mergeCell ref="A9:DC9"/>
    <mergeCell ref="A10:DC10"/>
    <mergeCell ref="AR11:AU11"/>
    <mergeCell ref="AV11:AW11"/>
    <mergeCell ref="AX11:BA11"/>
    <mergeCell ref="BB11:BC11"/>
    <mergeCell ref="BD11:BN11"/>
  </mergeCells>
  <printOptions/>
  <pageMargins left="0.75" right="0.75" top="0.39" bottom="0.44" header="0.28" footer="0.35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2009-04-29T10:09:08Z</cp:lastPrinted>
  <dcterms:created xsi:type="dcterms:W3CDTF">2008-12-24T14:26:47Z</dcterms:created>
  <dcterms:modified xsi:type="dcterms:W3CDTF">2009-09-28T07:19:57Z</dcterms:modified>
  <cp:category/>
  <cp:version/>
  <cp:contentType/>
  <cp:contentStatus/>
</cp:coreProperties>
</file>